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5 - Polní cesta" sheetId="2" r:id="rId2"/>
    <sheet name="VRN - Vedlejší rozpočtové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05 - Polní cesta'!$C$84:$K$171</definedName>
    <definedName name="_xlnm.Print_Area" localSheetId="1">'SO 05 - Polní cesta'!$C$4:$J$39,'SO 05 - Polní cesta'!$C$45:$J$66,'SO 05 - Polní cesta'!$C$72:$K$171</definedName>
    <definedName name="_xlnm.Print_Titles" localSheetId="1">'SO 05 - Polní cesta'!$84:$84</definedName>
    <definedName name="_xlnm._FilterDatabase" localSheetId="2" hidden="1">'VRN - Vedlejší rozpočtové...'!$C$84:$K$141</definedName>
    <definedName name="_xlnm.Print_Area" localSheetId="2">'VRN - Vedlejší rozpočtové...'!$C$4:$J$39,'VRN - Vedlejší rozpočtové...'!$C$45:$J$66,'VRN - Vedlejší rozpočtové...'!$C$72:$K$141</definedName>
    <definedName name="_xlnm.Print_Titles" localSheetId="2">'VRN - Vedlejší rozpočtové...'!$84:$84</definedName>
    <definedName name="_xlnm.Print_Area" localSheetId="3">'Seznam figur'!$C$4:$G$18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86"/>
  <c r="J37"/>
  <c r="J36"/>
  <c i="1" r="AY56"/>
  <c i="3" r="J35"/>
  <c i="1" r="AX56"/>
  <c i="3"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60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2" r="J37"/>
  <c r="J36"/>
  <c i="1" r="AY55"/>
  <c i="2" r="J35"/>
  <c i="1" r="AX55"/>
  <c i="2"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7"/>
  <c r="BH167"/>
  <c r="BG167"/>
  <c r="BF167"/>
  <c r="T167"/>
  <c r="R167"/>
  <c r="P167"/>
  <c r="BI162"/>
  <c r="BH162"/>
  <c r="BG162"/>
  <c r="BF162"/>
  <c r="T162"/>
  <c r="R162"/>
  <c r="P162"/>
  <c r="BI156"/>
  <c r="BH156"/>
  <c r="BG156"/>
  <c r="BF156"/>
  <c r="T156"/>
  <c r="T150"/>
  <c r="R156"/>
  <c r="R150"/>
  <c r="P156"/>
  <c r="P150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1" r="L50"/>
  <c r="AM50"/>
  <c r="AM49"/>
  <c r="L49"/>
  <c r="AM47"/>
  <c r="L47"/>
  <c r="L45"/>
  <c r="L44"/>
  <c i="2" r="BK170"/>
  <c r="J121"/>
  <c i="3" r="J139"/>
  <c i="2" r="BK93"/>
  <c r="BK162"/>
  <c i="3" r="J111"/>
  <c r="BK89"/>
  <c i="2" r="BK151"/>
  <c r="J170"/>
  <c i="3" r="BK117"/>
  <c r="BK139"/>
  <c i="2" r="J140"/>
  <c i="3" r="J117"/>
  <c r="J133"/>
  <c i="2" r="J162"/>
  <c r="J168"/>
  <c i="3" r="J101"/>
  <c r="J108"/>
  <c i="2" r="BK167"/>
  <c r="BK121"/>
  <c i="3" r="J104"/>
  <c i="2" r="BK136"/>
  <c r="BK126"/>
  <c i="3" r="BK136"/>
  <c r="BK127"/>
  <c r="BK130"/>
  <c i="1" r="AS54"/>
  <c i="2" r="BK96"/>
  <c r="J111"/>
  <c r="J101"/>
  <c i="3" r="BK133"/>
  <c i="2" r="J126"/>
  <c r="BK131"/>
  <c r="BK168"/>
  <c i="3" r="J95"/>
  <c r="J127"/>
  <c i="2" r="J145"/>
  <c i="3" r="J114"/>
  <c r="J121"/>
  <c i="2" r="J93"/>
  <c r="BK87"/>
  <c i="3" r="J92"/>
  <c r="BK121"/>
  <c i="2" r="BK156"/>
  <c r="J106"/>
  <c r="BK116"/>
  <c i="3" r="BK108"/>
  <c r="BK92"/>
  <c i="2" r="J151"/>
  <c r="BK140"/>
  <c r="J116"/>
  <c r="BK145"/>
  <c i="3" r="BK101"/>
  <c i="2" r="J136"/>
  <c i="3" r="J89"/>
  <c r="BK111"/>
  <c i="2" r="BK90"/>
  <c r="BK101"/>
  <c r="BK106"/>
  <c i="3" r="J130"/>
  <c i="2" r="J156"/>
  <c i="3" r="BK114"/>
  <c i="2" r="J167"/>
  <c r="J87"/>
  <c r="J90"/>
  <c r="J131"/>
  <c i="3" r="J136"/>
  <c i="2" r="J96"/>
  <c i="3" r="BK104"/>
  <c r="BK95"/>
  <c i="2" r="BK111"/>
  <c l="1" r="BK86"/>
  <c r="J86"/>
  <c r="J60"/>
  <c r="R86"/>
  <c r="P161"/>
  <c i="3" r="BK107"/>
  <c r="J107"/>
  <c r="J63"/>
  <c r="R113"/>
  <c i="2" r="P100"/>
  <c r="P99"/>
  <c i="3" r="P88"/>
  <c r="T113"/>
  <c i="2" r="BK100"/>
  <c r="J100"/>
  <c r="J62"/>
  <c i="3" r="BK88"/>
  <c r="J88"/>
  <c r="J62"/>
  <c r="P107"/>
  <c r="P113"/>
  <c r="P120"/>
  <c i="2" r="R100"/>
  <c r="BK161"/>
  <c r="J161"/>
  <c r="J64"/>
  <c i="3" r="BK113"/>
  <c r="J113"/>
  <c r="J64"/>
  <c r="R120"/>
  <c i="2" r="T100"/>
  <c r="T99"/>
  <c r="T85"/>
  <c r="R161"/>
  <c i="3" r="T88"/>
  <c r="T107"/>
  <c r="T120"/>
  <c i="2" r="P86"/>
  <c r="T86"/>
  <c r="T161"/>
  <c i="3" r="R88"/>
  <c r="R87"/>
  <c r="R85"/>
  <c r="R107"/>
  <c r="BK120"/>
  <c r="J120"/>
  <c r="J65"/>
  <c i="2" r="BK150"/>
  <c r="J150"/>
  <c r="J63"/>
  <c r="BK169"/>
  <c r="J169"/>
  <c r="J65"/>
  <c i="3" r="BE111"/>
  <c r="BE104"/>
  <c r="BE108"/>
  <c r="BE139"/>
  <c r="F55"/>
  <c r="BE114"/>
  <c i="2" r="BK99"/>
  <c r="J99"/>
  <c r="J61"/>
  <c i="3" r="BE133"/>
  <c r="BE89"/>
  <c r="BE92"/>
  <c r="BE95"/>
  <c r="BE121"/>
  <c r="BE127"/>
  <c r="BE136"/>
  <c r="E48"/>
  <c r="J52"/>
  <c r="BE101"/>
  <c r="BE117"/>
  <c r="BE130"/>
  <c i="2" r="F55"/>
  <c r="BE96"/>
  <c r="BE111"/>
  <c r="BE116"/>
  <c r="BE162"/>
  <c r="E75"/>
  <c r="BE101"/>
  <c r="BE106"/>
  <c r="BE145"/>
  <c r="BE151"/>
  <c r="J79"/>
  <c r="BE126"/>
  <c r="BE131"/>
  <c r="BE167"/>
  <c r="BE168"/>
  <c r="BE87"/>
  <c r="BE90"/>
  <c r="BE93"/>
  <c r="BE121"/>
  <c r="BE136"/>
  <c r="BE140"/>
  <c r="BE170"/>
  <c r="BE156"/>
  <c r="F36"/>
  <c i="1" r="BC55"/>
  <c i="3" r="F36"/>
  <c i="1" r="BC56"/>
  <c i="2" r="F34"/>
  <c i="1" r="BA55"/>
  <c i="3" r="F37"/>
  <c i="1" r="BD56"/>
  <c i="2" r="F35"/>
  <c i="1" r="BB55"/>
  <c i="2" r="J34"/>
  <c i="1" r="AW55"/>
  <c i="2" r="F37"/>
  <c i="1" r="BD55"/>
  <c i="3" r="J34"/>
  <c i="1" r="AW56"/>
  <c i="3" r="F35"/>
  <c i="1" r="BB56"/>
  <c i="3" r="F34"/>
  <c i="1" r="BA56"/>
  <c i="3" l="1" r="T87"/>
  <c r="T85"/>
  <c i="2" r="P85"/>
  <c i="1" r="AU55"/>
  <c i="2" r="R99"/>
  <c r="R85"/>
  <c i="3" r="P87"/>
  <c r="P85"/>
  <c i="1" r="AU56"/>
  <c i="3" r="BK87"/>
  <c r="J87"/>
  <c r="J61"/>
  <c i="2" r="BK85"/>
  <c r="J85"/>
  <c i="3" r="F33"/>
  <c i="1" r="AZ56"/>
  <c r="BA54"/>
  <c r="AW54"/>
  <c r="AK30"/>
  <c i="2" r="J33"/>
  <c i="1" r="AV55"/>
  <c r="AT55"/>
  <c i="2" r="J30"/>
  <c i="1" r="AG55"/>
  <c i="2" r="F33"/>
  <c i="1" r="AZ55"/>
  <c i="3" r="J33"/>
  <c i="1" r="AV56"/>
  <c r="AT56"/>
  <c r="BC54"/>
  <c r="AY54"/>
  <c r="BB54"/>
  <c r="W31"/>
  <c r="BD54"/>
  <c r="W33"/>
  <c i="3" l="1" r="BK85"/>
  <c r="J85"/>
  <c r="J59"/>
  <c i="1" r="AN55"/>
  <c i="2" r="J59"/>
  <c r="J39"/>
  <c i="1" r="AX54"/>
  <c r="AZ54"/>
  <c r="W29"/>
  <c r="AU54"/>
  <c r="W32"/>
  <c r="W30"/>
  <c i="3" l="1" r="J30"/>
  <c i="1" r="AG56"/>
  <c r="AV54"/>
  <c r="AK29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<sst xmlns="http://schemas.openxmlformats.org/spreadsheetml/2006/main">
  <si>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</si>
  <si>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</si>
  <si>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</si>
  <si>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</si>
  <si>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</si>
  <si>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{c7c50cf1-972c-45df-bb1a-dab6ef0b0cdb}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</si>
  <si>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</si>
  <si>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</si>
  <si>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</si>
  <si>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</si>
  <si>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</si>
  <si>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</si>
  <si>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</si>
  <si>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</si>
  <si>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2021-PJ-001_01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</si>
  <si>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</si>
  <si>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</si>
  <si>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Rybník Voříšek v k.ú. Rašovice u Hlasiva SO 05 Polní cesta</t>
  </si>
  <si>
    <t>KSO:</t>
  </si>
  <si>
    <t>832 1</t>
  </si>
  <si>
    <t>CC-CZ:</t>
  </si>
  <si>
    <t>242</t>
  </si>
  <si>
    <t>Místo:</t>
  </si>
  <si>
    <t>Rašovice u Hlasiva</t>
  </si>
  <si>
    <t>Datum:</t>
  </si>
  <si>
    <t>30. 11. 2021</t>
  </si>
  <si>
    <t>CZ-CPV:</t>
  </si>
  <si>
    <t>45000000-7</t>
  </si>
  <si>
    <t>CZ-CPA:</t>
  </si>
  <si>
    <t>42.91</t>
  </si>
  <si>
    <t>Zadavatel:</t>
  </si>
  <si>
    <t>IČ:</t>
  </si>
  <si>
    <t/>
  </si>
  <si>
    <t>Projekce rybníky</t>
  </si>
  <si>
    <t>DIČ:</t>
  </si>
  <si>
    <t>Uchazeč:</t>
  </si>
  <si>
    <t>Vyplň údaj</t>
  </si>
  <si>
    <t>Projektant:</t>
  </si>
  <si>
    <t>Ing. Pavel Janouš</t>
  </si>
  <si>
    <t>True</t>
  </si>
  <si>
    <t>Zpracovatel:</t>
  </si>
  <si>
    <t>Ing. Micheala Přenosilová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</si>
  <si>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</si>
  <si>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</si>
  <si>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</si>
  <si>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</si>
  <si>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</si>
  <si>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</si>
  <si>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</si>
  <si>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</si>
  <si>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</si>
  <si>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</si>
  <si>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</si>
  <si>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</si>
  <si>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</si>
  <si>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</si>
  <si>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</si>
  <si>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</si>
  <si>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</si>
  <si>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</si>
  <si>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</si>
  <si>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</si>
  <si>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</si>
  <si>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</si>
  <si>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</si>
  <si>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</si>
  <si>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</si>
  <si>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</si>
  <si>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</si>
  <si>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</si>
  <si>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</si>
  <si>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</si>
  <si>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</si>
  <si>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</si>
  <si>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</si>
  <si>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</si>
  <si>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</si>
  <si>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</si>
  <si>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</si>
  <si>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</si>
  <si>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</si>
  <si>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</si>
  <si>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</si>
  <si>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05</t>
  </si>
  <si>
    <t>Polní cesta</t>
  </si>
  <si>
    <t>STA</t>
  </si>
  <si>
    <t>1</t>
  </si>
  <si>
    <t>{d97d65a5-0ec0-4ff9-8ab4-4643759ca0bb}</t>
  </si>
  <si>
    <t>2</t>
  </si>
  <si>
    <t>VRN</t>
  </si>
  <si>
    <t>Vedlejší rozpočtové náklady</t>
  </si>
  <si>
    <t>{63ac7bb7-7f48-4f96-bf5c-e37b8f6f76b6}</t>
  </si>
  <si>
    <t>F0002</t>
  </si>
  <si>
    <t>D2N7VIPIII - DV 20 mm, recyklát 90 mm, ZC C0,8/1,0 350 mm</t>
  </si>
  <si>
    <t>m2</t>
  </si>
  <si>
    <t>358,4</t>
  </si>
  <si>
    <t>3</t>
  </si>
  <si>
    <t>KRYCÍ LIST SOUPISU PRACÍ</t>
  </si>
  <si>
    <t>Objekt:</t>
  </si>
  <si>
    <t>SO 05 - Polní cesta</t>
  </si>
  <si>
    <t>REKAPITULACE ČLENĚNÍ SOUPISU PRACÍ</t>
  </si>
  <si>
    <t>Kód dílu - Popis</t>
  </si>
  <si>
    <t>Cena celkem [CZK]</t>
  </si>
  <si>
    <t>-1</t>
  </si>
  <si>
    <t>D2 - D2N7VIPIII - DV 20 mm, recyklát 90 mm, ZC C0,8/1,0 350 mm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</si>
  <si>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</si>
  <si>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</si>
  <si>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</si>
  <si>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</si>
  <si>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</si>
  <si>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</si>
  <si>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</si>
  <si>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</si>
  <si>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</si>
  <si>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</si>
  <si>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</si>
  <si>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</si>
  <si>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</si>
  <si>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</si>
  <si>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</si>
  <si>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</si>
  <si>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</si>
  <si>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</si>
  <si>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D2</t>
  </si>
  <si>
    <t>ROZPOCET</t>
  </si>
  <si>
    <t>K</t>
  </si>
  <si>
    <t>561051111</t>
  </si>
  <si>
    <t>Zřízení podkladu ze zeminy upravené vápnem, cementem, směsnými pojivy tl přes 300 do 350 mm pl do 1000 m2</t>
  </si>
  <si>
    <t>CS ÚRS 2021 02</t>
  </si>
  <si>
    <t>4</t>
  </si>
  <si>
    <t>-2075919376</t>
  </si>
  <si>
    <t>Online PSC</t>
  </si>
  <si>
    <t>https://podminky.urs.cz/item/CS_URS_2021_02/561051111</t>
  </si>
  <si>
    <t>VV</t>
  </si>
  <si>
    <t>M</t>
  </si>
  <si>
    <t>58521130</t>
  </si>
  <si>
    <t>cement portlandský CEM I 42,5MPa</t>
  </si>
  <si>
    <t>t</t>
  </si>
  <si>
    <t>CS ÚRS 2022 01</t>
  </si>
  <si>
    <t>8</t>
  </si>
  <si>
    <t>-1519738399</t>
  </si>
  <si>
    <t>výměra skladby*koeficient</t>
  </si>
  <si>
    <t>F0002*0,03</t>
  </si>
  <si>
    <t>564931511</t>
  </si>
  <si>
    <t>Podklad z R-materiálu tl 90 mm</t>
  </si>
  <si>
    <t>-29002236</t>
  </si>
  <si>
    <t>https://podminky.urs.cz/item/CS_URS_2021_02/564931511</t>
  </si>
  <si>
    <t>573451112</t>
  </si>
  <si>
    <t>Dvojitý nátěr z asfaltu v množství 1,7 kg/m2 s posypem</t>
  </si>
  <si>
    <t>-913897799</t>
  </si>
  <si>
    <t>https://podminky.urs.cz/item/CS_URS_2021_02/573451112</t>
  </si>
  <si>
    <t>HSV</t>
  </si>
  <si>
    <t>Práce a dodávky HSV</t>
  </si>
  <si>
    <t>Zemní práce</t>
  </si>
  <si>
    <t>5</t>
  </si>
  <si>
    <t>122252203</t>
  </si>
  <si>
    <t>Odkopávky a prokopávky nezapažené pro silnice a dálnice strojně v hornině třídy těžitelnosti I do 100 m3</t>
  </si>
  <si>
    <t>m3</t>
  </si>
  <si>
    <t>662843742</t>
  </si>
  <si>
    <t>https://podminky.urs.cz/item/CS_URS_2022_01/122252203</t>
  </si>
  <si>
    <t>"výkop pro polní cestu, dle bilance (B.STZ)</t>
  </si>
  <si>
    <t>98,0</t>
  </si>
  <si>
    <t>Součet</t>
  </si>
  <si>
    <t>6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</si>
  <si>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</si>
  <si>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</si>
  <si>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1949028035</t>
  </si>
  <si>
    <t>https://podminky.urs.cz/item/CS_URS_2022_01/162251102</t>
  </si>
  <si>
    <t>"výkopek pro polní cestu, dle bilance (B.STZ)</t>
  </si>
  <si>
    <t>7</t>
  </si>
  <si>
    <t>167151111</t>
  </si>
  <si>
    <t>Nakládání, skládání a překládání neulehlého výkopku nebo sypaniny strojně nakládání, množství přes 100 m3, z hornin třídy těžitelnosti I, skupiny 1 až 3</t>
  </si>
  <si>
    <t>771097575</t>
  </si>
  <si>
    <t>https://podminky.urs.cz/item/CS_URS_2022_01/167151111</t>
  </si>
  <si>
    <t>"materiál pro násyp cesty, dle bilance (B.STZ)</t>
  </si>
  <si>
    <t>176,0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</si>
  <si>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</si>
  <si>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</si>
  <si>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481908929</t>
  </si>
  <si>
    <t>https://podminky.urs.cz/item/CS_URS_2022_01/171152101</t>
  </si>
  <si>
    <t>9</t>
  </si>
  <si>
    <t>171152501</t>
  </si>
  <si>
    <t>Zhutnění podloží pod násypy z rostlé horniny třídy těžitelnosti I a II, skupiny 1 až 4 z hornin soudružných a nesoudržných</t>
  </si>
  <si>
    <t>111109047</t>
  </si>
  <si>
    <t>https://podminky.urs.cz/item/CS_URS_2022_01/171152501</t>
  </si>
  <si>
    <t>"podloží náspu polní cesty, zjištěno planimetrováním (ACad)</t>
  </si>
  <si>
    <t>506,3</t>
  </si>
  <si>
    <t>10</t>
  </si>
  <si>
    <t>171251201</t>
  </si>
  <si>
    <t>Uložení sypaniny na skládky nebo meziskládky bez hutnění s upravením uložené sypaniny do předepsaného tvaru</t>
  </si>
  <si>
    <t>605164078</t>
  </si>
  <si>
    <t>https://podminky.urs.cz/item/CS_URS_2022_01/171251201</t>
  </si>
  <si>
    <t>"výkopek z polní cesty uložený na mezideponii, dle bilance (B.STZ)</t>
  </si>
  <si>
    <t>11</t>
  </si>
  <si>
    <t>181451162</t>
  </si>
  <si>
    <t>Založení trávníku na půdě předem připravené plochy přes 1000 m2 zatravňovací textilií na svahu přes 1:5 do 1:2</t>
  </si>
  <si>
    <t>294525288</t>
  </si>
  <si>
    <t>https://podminky.urs.cz/item/CS_URS_2022_01/181451162</t>
  </si>
  <si>
    <t>"vegetační opevnění na svahy náspu polní cesty, dle bilance B.STZ)</t>
  </si>
  <si>
    <t>96,8/0,15</t>
  </si>
  <si>
    <t>12</t>
  </si>
  <si>
    <t>00572474</t>
  </si>
  <si>
    <t>osivo směs travní krajinná-svahová</t>
  </si>
  <si>
    <t>kg</t>
  </si>
  <si>
    <t>-596957602</t>
  </si>
  <si>
    <t>13</t>
  </si>
  <si>
    <t>182151111</t>
  </si>
  <si>
    <t>Svahování trvalých svahů do projektovaných profilů strojně s potřebným přemístěním výkopku při svahování v zářezech v hornině třídy těžitelnosti I, skupiny 1 až 3</t>
  </si>
  <si>
    <t>856155587</t>
  </si>
  <si>
    <t>https://podminky.urs.cz/item/CS_URS_2022_01/182151111</t>
  </si>
  <si>
    <t>"svahy příkopu polní cesty, zjištěno planimetrováním (ACad)</t>
  </si>
  <si>
    <t>38,7</t>
  </si>
  <si>
    <t>14</t>
  </si>
  <si>
    <t>182351023</t>
  </si>
  <si>
    <t>Rozprostření a urovnání ornice ve svahu sklonu přes 1:5 strojně při souvislé ploše do 100 m2, tl. vrstvy do 200 mm</t>
  </si>
  <si>
    <t>-367571969</t>
  </si>
  <si>
    <t>https://podminky.urs.cz/item/CS_URS_2022_01/182351023</t>
  </si>
  <si>
    <t>"rozprostření ornice na svahy náspu polní cesty, dle bilance B.STZ)</t>
  </si>
  <si>
    <t>Zakládání</t>
  </si>
  <si>
    <t>274315512</t>
  </si>
  <si>
    <t>Základové konstrukce z betonu pasy prostého pro prostředí s mrazovými cykly tř. C 25/30</t>
  </si>
  <si>
    <t>-762164519</t>
  </si>
  <si>
    <t>https://podminky.urs.cz/item/CS_URS_2022_01/274315512</t>
  </si>
  <si>
    <t>"ukončovací práh cesty na koruně hráze, délka * šířka * výška</t>
  </si>
  <si>
    <t>4,0*0,3*1,0</t>
  </si>
  <si>
    <t>16</t>
  </si>
  <si>
    <t>274351111</t>
  </si>
  <si>
    <t>Bednění základových konstrukcí pasů tradiční oboustranné</t>
  </si>
  <si>
    <t>-105929396</t>
  </si>
  <si>
    <t>https://podminky.urs.cz/item/CS_URS_2022_01/274351111</t>
  </si>
  <si>
    <t>"bednění ukončovací práh cesty na koruně hráze, délka * výška + šířka * výška, 2x</t>
  </si>
  <si>
    <t>2*((4,0*1,0)+(0,3*1,0))</t>
  </si>
  <si>
    <t>Svislé a kompletní konstrukce</t>
  </si>
  <si>
    <t>17</t>
  </si>
  <si>
    <t>338171111</t>
  </si>
  <si>
    <t>Montáž sloupků a vzpěr plotových ocelových trubkových nebo profilovaných výšky do 2,00 m se zalitím cementovou maltou do vynechaných otvorů</t>
  </si>
  <si>
    <t>kus</t>
  </si>
  <si>
    <t>-1571316240</t>
  </si>
  <si>
    <t>https://podminky.urs.cz/item/CS_URS_2022_01/338171111</t>
  </si>
  <si>
    <t>"dopravní značka upravující přednost P1 1250 mm retroreflexní</t>
  </si>
  <si>
    <t>18</t>
  </si>
  <si>
    <t>40445602</t>
  </si>
  <si>
    <t>výstražné dopravní značky A1-A30, A33 1000mm retroreflexní</t>
  </si>
  <si>
    <t>-378232352</t>
  </si>
  <si>
    <t>19</t>
  </si>
  <si>
    <t>40445230</t>
  </si>
  <si>
    <t>sloupek pro dopravní značku Zn D 70mm v 3,5m</t>
  </si>
  <si>
    <t>922633660</t>
  </si>
  <si>
    <t>998</t>
  </si>
  <si>
    <t>Přesun hmot</t>
  </si>
  <si>
    <t>20</t>
  </si>
  <si>
    <t>998331011</t>
  </si>
  <si>
    <t>Přesun hmot pro nádrže dopravní vzdálenost do 500 m</t>
  </si>
  <si>
    <t>219351071</t>
  </si>
  <si>
    <t>https://podminky.urs.cz/item/CS_URS_2022_01/998331011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</si>
  <si>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</si>
  <si>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</si>
  <si>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</si>
  <si>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</si>
  <si>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</si>
  <si>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</si>
  <si>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</si>
  <si>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</si>
  <si>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</si>
  <si>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</si>
  <si>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</si>
  <si>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-704217599</t>
  </si>
  <si>
    <t>https://podminky.urs.cz/item/CS_URS_2022_01/012103000</t>
  </si>
  <si>
    <t>P</t>
  </si>
  <si>
    <t>Poznámka k položce:_x000d_
Veškeré geodetické činnosti spojené s vytýčením stavebních objektů, inženýrských objektů a inženýrských sítí (vč. úhrady za jejich vytýčení)._x000d_
Geodetocké vytýčení staveniště v terénu před zahájením stavebních prací (směrově, výškově).</t>
  </si>
  <si>
    <t>012203000</t>
  </si>
  <si>
    <t>Geodetické práce při provádění stavby</t>
  </si>
  <si>
    <t>-448217488</t>
  </si>
  <si>
    <t>https://podminky.urs.cz/item/CS_URS_2022_01/012203000</t>
  </si>
  <si>
    <t>Poznámka k položce:_x000d_
Veškeré geodetické činnosti spojené se zdokumentováním skutečného provedení stavby, stavebních objektů, inženýrských objektů a inženýrských sítí</t>
  </si>
  <si>
    <t>012403000</t>
  </si>
  <si>
    <t>Kartografické práce</t>
  </si>
  <si>
    <t>-1456485432</t>
  </si>
  <si>
    <t>https://podminky.urs.cz/item/CS_URS_2022_01/012403000</t>
  </si>
  <si>
    <t>Poznámka k položce:_x000d_
zpracování geometrického plánu</t>
  </si>
  <si>
    <t>"geometrický plán pro zápis vodního díla do KN</t>
  </si>
  <si>
    <t>013254000</t>
  </si>
  <si>
    <t>Dokumentace skutečného provedení stavby</t>
  </si>
  <si>
    <t>622377398</t>
  </si>
  <si>
    <t>https://podminky.urs.cz/item/CS_URS_2022_01/013254000</t>
  </si>
  <si>
    <t>Poznámka k položce:_x000d_
Vyhotovení dokumentace skutečného provedení stavby v rozsahu a podrobnosti dle zadávací dokumentace. Dodavatel provádí tyto projekční práce průběžně po celou dobu realizace stavby. V elektronické i tištěné verzi v požadovaném počtu paré.</t>
  </si>
  <si>
    <t>013294000</t>
  </si>
  <si>
    <t>Ostatní dokumentace</t>
  </si>
  <si>
    <t>1084315163</t>
  </si>
  <si>
    <t>https://podminky.urs.cz/item/CS_URS_2022_01/013294000</t>
  </si>
  <si>
    <t>Poznámka k položce:_x000d_
Veškeré jiné administrativní a správní úkony vyplývající ze zadávací dokumentaceveřejné zakázky nutné k řádnému dokončení a předání díla</t>
  </si>
  <si>
    <t>VRN2</t>
  </si>
  <si>
    <t>Příprava staveniště</t>
  </si>
  <si>
    <t>020001000</t>
  </si>
  <si>
    <t>-102005061</t>
  </si>
  <si>
    <t>https://podminky.urs.cz/item/CS_URS_2022_01/020001000</t>
  </si>
  <si>
    <t>Poznámka k položce:_x000d_
Ochrana stávajících objektů, ochrana stávající zeleně</t>
  </si>
  <si>
    <t>913111111.R002</t>
  </si>
  <si>
    <t>Montáž a demontáž dočasných dopravních značek samostatných značek základních, včetně pronájmu a demontáže, včetně vyřízení všech potřebných povolení dle PD po celou dobu výstavby</t>
  </si>
  <si>
    <t>R-položka</t>
  </si>
  <si>
    <t>1463913778</t>
  </si>
  <si>
    <t>Poznámka k položce:_x000d_
Zpracování DIO, vč. zařízení a odstranění přechodného dopravního značení. Zajištění vydání všech potřebných rozhodnutí a stanovení pro přechodnou úúpravu provozu na pozemních komunikacích dle zpracované PD a dle vyjádření ditčených orgánů_x000d_
-soustavná péče zhotovitele o kvalitní ořechodné značení_x000d_
zabezpečení změny dopravního značení</t>
  </si>
  <si>
    <t>VRN3</t>
  </si>
  <si>
    <t>Zařízení staveniště</t>
  </si>
  <si>
    <t>032002000</t>
  </si>
  <si>
    <t>Vybavení staveniště</t>
  </si>
  <si>
    <t>1613054930</t>
  </si>
  <si>
    <t>https://podminky.urs.cz/item/CS_URS_2022_01/032002000</t>
  </si>
  <si>
    <t>Poznámka k položce:_x000d_
součástí položky je zejména:_x000d_
náklady na stavební buňky (kanceláře, stavební sklady, mobilní WC apod.)_x000d_
zařízení provizorních komunikací (lávky, můstky, oplocení)_x000d_
skládky na staveništi_x000d_
zabezpečení staveniště (ohrazení provádených objektů a osvětlení staveniště)_x000d_
kontejnery na odpad_x000d_
Součástí je také:_x000d_
Zajištění bezpečnosti (BOZP) během výstavby_x000d_
Zpracování plánu oraganizace výstavby_x000d_
_x000d_
Návrh zařízení staveniště provede dodavatel stavby, daný návrh zohlední do jednotkové ceny této položky.</t>
  </si>
  <si>
    <t>039002000</t>
  </si>
  <si>
    <t>Zrušení zařízení staveniště</t>
  </si>
  <si>
    <t>-1387591578</t>
  </si>
  <si>
    <t>https://podminky.urs.cz/item/CS_URS_2022_01/039002000</t>
  </si>
  <si>
    <t>Poznámka k položce:_x000d_
Zrušení zařízení stavenostě a uvedení plochy do původního stavu</t>
  </si>
  <si>
    <t>VRN4</t>
  </si>
  <si>
    <t>Inženýrská činnost</t>
  </si>
  <si>
    <t>041903000</t>
  </si>
  <si>
    <t>Dozor jiné osoby</t>
  </si>
  <si>
    <t>-167496162</t>
  </si>
  <si>
    <t>https://podminky.urs.cz/item/CS_URS_2022_01/041903000</t>
  </si>
  <si>
    <t>Poznámka k položce:_x000d_
geotechnické posouzení násypového tělesa</t>
  </si>
  <si>
    <t>"součinnost geologa při provádění injektážní stěny a převzetí základové spáry</t>
  </si>
  <si>
    <t>043103000</t>
  </si>
  <si>
    <t>Zkoušky bez rozlišení</t>
  </si>
  <si>
    <t>-588718157</t>
  </si>
  <si>
    <t>https://podminky.urs.cz/item/CS_URS_2022_01/043103000</t>
  </si>
  <si>
    <t>Poznámka k položce:_x000d_
Inženýrská činnost - zkouška modulu přetvárnosti_x000d_
Kontrolní zkouška pro potřeby objednatele. Povinné zkoušky k jednotlivým konstrukčním vrstvám včetně zemního tělesa komunikace v rozsahu dle platných ČSN</t>
  </si>
  <si>
    <t>1324183334</t>
  </si>
  <si>
    <t>Poznámka k položce:_x000d_
Inženýrská činnost - zkouška míry zhutnění_x000d_
Jedná se o kontrolní zkoušku pro potřeby objednatele. Povinné zkoušky k jednotlivým konstrukčním vrstvám včetně zemního tělesa komunikace v rozsahu planých ČSN</t>
  </si>
  <si>
    <t>-1865332506</t>
  </si>
  <si>
    <t>Poznámka k položce:_x000d_
Inženýrská činnost - zkouška únosnosti zemní pláně_x000d_
Jedná se o kontrolní zkoušku pro potřeby objednatele. Povinné zkoušky k jednotlivým konstrukčním vrstvám včetně zemního tělesa komunikace v rozsahu planých ČSN</t>
  </si>
  <si>
    <t>2035241177</t>
  </si>
  <si>
    <t>Poznámka k položce:_x000d_
Inženýrská činnost - zkouška vlhkosti_x000d_
Jedná se o kontrolní zkoušku pro potřeby objednatele. Povinné zkoušky k jednotlivým konstrukčním vrstvám včetně zemního tělesa komunikace v rozsahu planých ČSN</t>
  </si>
  <si>
    <t>989268623</t>
  </si>
  <si>
    <t>Poznámka k položce:_x000d_
Inženýrská činnost - zkouška nivelační_x000d_
Jedná se o kontrolní zkoušku pro potřeby objednatele. Povinné zkoušky k jednotlivým konstrukčním vrstvám včetně zemního tělesa komunikace v rozsahu planých ČSN</t>
  </si>
  <si>
    <t>SEZNAM FIGUR</t>
  </si>
  <si>
    <t>Výměra</t>
  </si>
  <si>
    <t xml:space="preserve"> SO 05</t>
  </si>
  <si>
    <t>305,6+52,8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</si>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</sst>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561051111" TargetMode="External" /><Relationship Id="rId2" Type="http://schemas.openxmlformats.org/officeDocument/2006/relationships/hyperlink" Target="https://podminky.urs.cz/item/CS_URS_2021_02/564931511" TargetMode="External" /><Relationship Id="rId3" Type="http://schemas.openxmlformats.org/officeDocument/2006/relationships/hyperlink" Target="https://podminky.urs.cz/item/CS_URS_2021_02/573451112" TargetMode="External" /><Relationship Id="rId4" Type="http://schemas.openxmlformats.org/officeDocument/2006/relationships/hyperlink" Target="https://podminky.urs.cz/item/CS_URS_2022_01/122252203" TargetMode="External" /><Relationship Id="rId5" Type="http://schemas.openxmlformats.org/officeDocument/2006/relationships/hyperlink" Target="https://podminky.urs.cz/item/CS_URS_2022_01/162251102" TargetMode="External" /><Relationship Id="rId6" Type="http://schemas.openxmlformats.org/officeDocument/2006/relationships/hyperlink" Target="https://podminky.urs.cz/item/CS_URS_2022_01/167151111" TargetMode="External" /><Relationship Id="rId7" Type="http://schemas.openxmlformats.org/officeDocument/2006/relationships/hyperlink" Target="https://podminky.urs.cz/item/CS_URS_2022_01/171152101" TargetMode="External" /><Relationship Id="rId8" Type="http://schemas.openxmlformats.org/officeDocument/2006/relationships/hyperlink" Target="https://podminky.urs.cz/item/CS_URS_2022_01/171152501" TargetMode="External" /><Relationship Id="rId9" Type="http://schemas.openxmlformats.org/officeDocument/2006/relationships/hyperlink" Target="https://podminky.urs.cz/item/CS_URS_2022_01/171251201" TargetMode="External" /><Relationship Id="rId10" Type="http://schemas.openxmlformats.org/officeDocument/2006/relationships/hyperlink" Target="https://podminky.urs.cz/item/CS_URS_2022_01/181451162" TargetMode="External" /><Relationship Id="rId11" Type="http://schemas.openxmlformats.org/officeDocument/2006/relationships/hyperlink" Target="https://podminky.urs.cz/item/CS_URS_2022_01/182151111" TargetMode="External" /><Relationship Id="rId12" Type="http://schemas.openxmlformats.org/officeDocument/2006/relationships/hyperlink" Target="https://podminky.urs.cz/item/CS_URS_2022_01/182351023" TargetMode="External" /><Relationship Id="rId13" Type="http://schemas.openxmlformats.org/officeDocument/2006/relationships/hyperlink" Target="https://podminky.urs.cz/item/CS_URS_2022_01/274315512" TargetMode="External" /><Relationship Id="rId14" Type="http://schemas.openxmlformats.org/officeDocument/2006/relationships/hyperlink" Target="https://podminky.urs.cz/item/CS_URS_2022_01/274351111" TargetMode="External" /><Relationship Id="rId15" Type="http://schemas.openxmlformats.org/officeDocument/2006/relationships/hyperlink" Target="https://podminky.urs.cz/item/CS_URS_2022_01/338171111" TargetMode="External" /><Relationship Id="rId16" Type="http://schemas.openxmlformats.org/officeDocument/2006/relationships/hyperlink" Target="https://podminky.urs.cz/item/CS_URS_2022_01/998331011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103000" TargetMode="External" /><Relationship Id="rId2" Type="http://schemas.openxmlformats.org/officeDocument/2006/relationships/hyperlink" Target="https://podminky.urs.cz/item/CS_URS_2022_01/012203000" TargetMode="External" /><Relationship Id="rId3" Type="http://schemas.openxmlformats.org/officeDocument/2006/relationships/hyperlink" Target="https://podminky.urs.cz/item/CS_URS_2022_01/012403000" TargetMode="External" /><Relationship Id="rId4" Type="http://schemas.openxmlformats.org/officeDocument/2006/relationships/hyperlink" Target="https://podminky.urs.cz/item/CS_URS_2022_01/013254000" TargetMode="External" /><Relationship Id="rId5" Type="http://schemas.openxmlformats.org/officeDocument/2006/relationships/hyperlink" Target="https://podminky.urs.cz/item/CS_URS_2022_01/013294000" TargetMode="External" /><Relationship Id="rId6" Type="http://schemas.openxmlformats.org/officeDocument/2006/relationships/hyperlink" Target="https://podminky.urs.cz/item/CS_URS_2022_01/020001000" TargetMode="External" /><Relationship Id="rId7" Type="http://schemas.openxmlformats.org/officeDocument/2006/relationships/hyperlink" Target="https://podminky.urs.cz/item/CS_URS_2022_01/032002000" TargetMode="External" /><Relationship Id="rId8" Type="http://schemas.openxmlformats.org/officeDocument/2006/relationships/hyperlink" Target="https://podminky.urs.cz/item/CS_URS_2022_01/039002000" TargetMode="External" /><Relationship Id="rId9" Type="http://schemas.openxmlformats.org/officeDocument/2006/relationships/hyperlink" Target="https://podminky.urs.cz/item/CS_URS_2022_01/041903000" TargetMode="External" /><Relationship Id="rId10" Type="http://schemas.openxmlformats.org/officeDocument/2006/relationships/hyperlink" Target="https://podminky.urs.cz/item/CS_URS_2022_01/043103000" TargetMode="External" /><Relationship Id="rId11" Type="http://schemas.openxmlformats.org/officeDocument/2006/relationships/hyperlink" Target="https://podminky.urs.cz/item/CS_URS_2022_01/043103000" TargetMode="External" /><Relationship Id="rId12" Type="http://schemas.openxmlformats.org/officeDocument/2006/relationships/hyperlink" Target="https://podminky.urs.cz/item/CS_URS_2022_01/043103000" TargetMode="External" /><Relationship Id="rId13" Type="http://schemas.openxmlformats.org/officeDocument/2006/relationships/hyperlink" Target="https://podminky.urs.cz/item/CS_URS_2022_01/043103000" TargetMode="External" /><Relationship Id="rId14" Type="http://schemas.openxmlformats.org/officeDocument/2006/relationships/hyperlink" Target="https://podminky.urs.cz/item/CS_URS_2022_01/043103000" TargetMode="External" /><Relationship Id="rId1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2021-PJ-001_01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Rybník Voříšek v k.ú. Rašovice u Hlasiva SO 05 Polní cesta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Rašovice u Hlasiva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30. 11. 2021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Projekce rybníky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Ing. Pavel Janouš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Ing. Micheala Přenosilová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16.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05 - Polní cesta'!J30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'SO 05 - Polní cesta'!P85</f>
        <v>0</v>
      </c>
      <c r="AV55" s="122">
        <f>'SO 05 - Polní cesta'!J33</f>
        <v>0</v>
      </c>
      <c r="AW55" s="122">
        <f>'SO 05 - Polní cesta'!J34</f>
        <v>0</v>
      </c>
      <c r="AX55" s="122">
        <f>'SO 05 - Polní cesta'!J35</f>
        <v>0</v>
      </c>
      <c r="AY55" s="122">
        <f>'SO 05 - Polní cesta'!J36</f>
        <v>0</v>
      </c>
      <c r="AZ55" s="122">
        <f>'SO 05 - Polní cesta'!F33</f>
        <v>0</v>
      </c>
      <c r="BA55" s="122">
        <f>'SO 05 - Polní cesta'!F34</f>
        <v>0</v>
      </c>
      <c r="BB55" s="122">
        <f>'SO 05 - Polní cesta'!F35</f>
        <v>0</v>
      </c>
      <c r="BC55" s="122">
        <f>'SO 05 - Polní cesta'!F36</f>
        <v>0</v>
      </c>
      <c r="BD55" s="124">
        <f>'SO 05 - Polní cesta'!F37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19</v>
      </c>
      <c r="CM55" s="125" t="s">
        <v>88</v>
      </c>
    </row>
    <row r="56" s="7" customFormat="1" ht="16.5" customHeight="1">
      <c r="A56" s="113" t="s">
        <v>82</v>
      </c>
      <c r="B56" s="114"/>
      <c r="C56" s="115"/>
      <c r="D56" s="116" t="s">
        <v>89</v>
      </c>
      <c r="E56" s="116"/>
      <c r="F56" s="116"/>
      <c r="G56" s="116"/>
      <c r="H56" s="116"/>
      <c r="I56" s="117"/>
      <c r="J56" s="116" t="s">
        <v>90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'VRN - Vedlejší rozpočtové...'!J30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6">
        <v>0</v>
      </c>
      <c r="AT56" s="127">
        <f>ROUND(SUM(AV56:AW56),2)</f>
        <v>0</v>
      </c>
      <c r="AU56" s="128">
        <f>'VRN - Vedlejší rozpočtové...'!P85</f>
        <v>0</v>
      </c>
      <c r="AV56" s="127">
        <f>'VRN - Vedlejší rozpočtové...'!J33</f>
        <v>0</v>
      </c>
      <c r="AW56" s="127">
        <f>'VRN - Vedlejší rozpočtové...'!J34</f>
        <v>0</v>
      </c>
      <c r="AX56" s="127">
        <f>'VRN - Vedlejší rozpočtové...'!J35</f>
        <v>0</v>
      </c>
      <c r="AY56" s="127">
        <f>'VRN - Vedlejší rozpočtové...'!J36</f>
        <v>0</v>
      </c>
      <c r="AZ56" s="127">
        <f>'VRN - Vedlejší rozpočtové...'!F33</f>
        <v>0</v>
      </c>
      <c r="BA56" s="127">
        <f>'VRN - Vedlejší rozpočtové...'!F34</f>
        <v>0</v>
      </c>
      <c r="BB56" s="127">
        <f>'VRN - Vedlejší rozpočtové...'!F35</f>
        <v>0</v>
      </c>
      <c r="BC56" s="127">
        <f>'VRN - Vedlejší rozpočtové...'!F36</f>
        <v>0</v>
      </c>
      <c r="BD56" s="129">
        <f>'VRN - Vedlejší rozpočtové...'!F37</f>
        <v>0</v>
      </c>
      <c r="BE56" s="7"/>
      <c r="BT56" s="125" t="s">
        <v>86</v>
      </c>
      <c r="BV56" s="125" t="s">
        <v>80</v>
      </c>
      <c r="BW56" s="125" t="s">
        <v>91</v>
      </c>
      <c r="BX56" s="125" t="s">
        <v>5</v>
      </c>
      <c r="CL56" s="125" t="s">
        <v>19</v>
      </c>
      <c r="CM56" s="125" t="s">
        <v>88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k2cmROKUFhCTb3k4j3xLokikJIVShAikybS9sprdUHk2RUDeFpJrqFYMaKCe0SvbYn0JR4rVcuOEFpwS43fwrA==" hashValue="7MbD1hHzDwtmj4o0M5OkYF+rv35z97VV6gpyvx4q6wuu3O6FciX0BfFDfyI96wAD6Cl4EbNt5HZTk/TOBnsG+w==" algorithmName="SHA-512" password="D3A3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5 - Polní cesta'!C2" display="/"/>
    <hyperlink ref="A5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  <c r="AZ2" s="130" t="s">
        <v>92</v>
      </c>
      <c r="BA2" s="130" t="s">
        <v>93</v>
      </c>
      <c r="BB2" s="130" t="s">
        <v>94</v>
      </c>
      <c r="BC2" s="130" t="s">
        <v>95</v>
      </c>
      <c r="BD2" s="130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1"/>
      <c r="AT3" s="18" t="s">
        <v>88</v>
      </c>
    </row>
    <row r="4" s="1" customFormat="1" ht="24.96" customHeight="1">
      <c r="B4" s="21"/>
      <c r="D4" s="133" t="s">
        <v>97</v>
      </c>
      <c r="L4" s="21"/>
      <c r="M4" s="13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5" t="s">
        <v>16</v>
      </c>
      <c r="L6" s="21"/>
    </row>
    <row r="7" s="1" customFormat="1" ht="16.5" customHeight="1">
      <c r="B7" s="21"/>
      <c r="E7" s="136" t="str">
        <f>'Rekapitulace stavby'!K6</f>
        <v>Rybník Voříšek v k.ú. Rašovice u Hlasiva SO 05 Polní cesta</v>
      </c>
      <c r="F7" s="135"/>
      <c r="G7" s="135"/>
      <c r="H7" s="135"/>
      <c r="L7" s="21"/>
    </row>
    <row r="8" s="2" customFormat="1" ht="12" customHeight="1">
      <c r="A8" s="40"/>
      <c r="B8" s="46"/>
      <c r="C8" s="40"/>
      <c r="D8" s="135" t="s">
        <v>98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99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32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30. 11. 2021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30</v>
      </c>
      <c r="E14" s="40"/>
      <c r="F14" s="40"/>
      <c r="G14" s="40"/>
      <c r="H14" s="40"/>
      <c r="I14" s="135" t="s">
        <v>31</v>
      </c>
      <c r="J14" s="139" t="s">
        <v>32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33</v>
      </c>
      <c r="F15" s="40"/>
      <c r="G15" s="40"/>
      <c r="H15" s="40"/>
      <c r="I15" s="135" t="s">
        <v>34</v>
      </c>
      <c r="J15" s="139" t="s">
        <v>32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35</v>
      </c>
      <c r="E17" s="40"/>
      <c r="F17" s="40"/>
      <c r="G17" s="40"/>
      <c r="H17" s="40"/>
      <c r="I17" s="135" t="s">
        <v>31</v>
      </c>
      <c r="J17" s="34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9"/>
      <c r="G18" s="139"/>
      <c r="H18" s="139"/>
      <c r="I18" s="135" t="s">
        <v>34</v>
      </c>
      <c r="J18" s="34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37</v>
      </c>
      <c r="E20" s="40"/>
      <c r="F20" s="40"/>
      <c r="G20" s="40"/>
      <c r="H20" s="40"/>
      <c r="I20" s="135" t="s">
        <v>31</v>
      </c>
      <c r="J20" s="139" t="s">
        <v>32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38</v>
      </c>
      <c r="F21" s="40"/>
      <c r="G21" s="40"/>
      <c r="H21" s="40"/>
      <c r="I21" s="135" t="s">
        <v>34</v>
      </c>
      <c r="J21" s="139" t="s">
        <v>32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40</v>
      </c>
      <c r="E23" s="40"/>
      <c r="F23" s="40"/>
      <c r="G23" s="40"/>
      <c r="H23" s="40"/>
      <c r="I23" s="135" t="s">
        <v>31</v>
      </c>
      <c r="J23" s="139" t="s">
        <v>32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41</v>
      </c>
      <c r="F24" s="40"/>
      <c r="G24" s="40"/>
      <c r="H24" s="40"/>
      <c r="I24" s="135" t="s">
        <v>34</v>
      </c>
      <c r="J24" s="139" t="s">
        <v>32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42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32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44</v>
      </c>
      <c r="E30" s="40"/>
      <c r="F30" s="40"/>
      <c r="G30" s="40"/>
      <c r="H30" s="40"/>
      <c r="I30" s="40"/>
      <c r="J30" s="147">
        <f>ROUND(J85,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46</v>
      </c>
      <c r="G32" s="40"/>
      <c r="H32" s="40"/>
      <c r="I32" s="148" t="s">
        <v>45</v>
      </c>
      <c r="J32" s="148" t="s">
        <v>47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48</v>
      </c>
      <c r="E33" s="135" t="s">
        <v>49</v>
      </c>
      <c r="F33" s="150">
        <f>ROUND((SUM(BE85:BE171)),  2)</f>
        <v>0</v>
      </c>
      <c r="G33" s="40"/>
      <c r="H33" s="40"/>
      <c r="I33" s="151">
        <v>0.20999999999999999</v>
      </c>
      <c r="J33" s="150">
        <f>ROUND(((SUM(BE85:BE171))*I33),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50</v>
      </c>
      <c r="F34" s="150">
        <f>ROUND((SUM(BF85:BF171)),  2)</f>
        <v>0</v>
      </c>
      <c r="G34" s="40"/>
      <c r="H34" s="40"/>
      <c r="I34" s="151">
        <v>0.14999999999999999</v>
      </c>
      <c r="J34" s="150">
        <f>ROUND(((SUM(BF85:BF171))*I34),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51</v>
      </c>
      <c r="F35" s="150">
        <f>ROUND((SUM(BG85:BG171)),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52</v>
      </c>
      <c r="F36" s="150">
        <f>ROUND((SUM(BH85:BH171)),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53</v>
      </c>
      <c r="F37" s="150">
        <f>ROUND((SUM(BI85:BI171)),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54</v>
      </c>
      <c r="E39" s="154"/>
      <c r="F39" s="154"/>
      <c r="G39" s="155" t="s">
        <v>55</v>
      </c>
      <c r="H39" s="156" t="s">
        <v>56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Rybník Voříšek v k.ú. Rašovice u Hlasiva SO 05 Polní cesta</v>
      </c>
      <c r="F48" s="33"/>
      <c r="G48" s="33"/>
      <c r="H48" s="33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05 - Polní cesta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Rašovice u Hlasiva</v>
      </c>
      <c r="G52" s="42"/>
      <c r="H52" s="42"/>
      <c r="I52" s="33" t="s">
        <v>24</v>
      </c>
      <c r="J52" s="74" t="str">
        <f>IF(J12="","",J12)</f>
        <v>30. 11. 2021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Projekce rybníky</v>
      </c>
      <c r="G54" s="42"/>
      <c r="H54" s="42"/>
      <c r="I54" s="33" t="s">
        <v>37</v>
      </c>
      <c r="J54" s="38" t="str">
        <f>E21</f>
        <v>Ing. Pavel Janouš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 Micheala Přenosilová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76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103</v>
      </c>
    </row>
    <row r="60" s="9" customFormat="1" ht="24.96" customHeight="1">
      <c r="A60" s="9"/>
      <c r="B60" s="168"/>
      <c r="C60" s="169"/>
      <c r="D60" s="170" t="s">
        <v>104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105</v>
      </c>
      <c r="E61" s="171"/>
      <c r="F61" s="171"/>
      <c r="G61" s="171"/>
      <c r="H61" s="171"/>
      <c r="I61" s="171"/>
      <c r="J61" s="172">
        <f>J99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4"/>
      <c r="C62" s="175"/>
      <c r="D62" s="176" t="s">
        <v>106</v>
      </c>
      <c r="E62" s="177"/>
      <c r="F62" s="177"/>
      <c r="G62" s="177"/>
      <c r="H62" s="177"/>
      <c r="I62" s="177"/>
      <c r="J62" s="178">
        <f>J100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107</v>
      </c>
      <c r="E63" s="177"/>
      <c r="F63" s="177"/>
      <c r="G63" s="177"/>
      <c r="H63" s="177"/>
      <c r="I63" s="177"/>
      <c r="J63" s="178">
        <f>J150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J161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109</v>
      </c>
      <c r="E65" s="177"/>
      <c r="F65" s="177"/>
      <c r="G65" s="177"/>
      <c r="H65" s="177"/>
      <c r="I65" s="177"/>
      <c r="J65" s="178">
        <f>J169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110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3" t="str">
        <f>E7</f>
        <v>Rybník Voříšek v k.ú. Rašovice u Hlasiva SO 05 Polní cesta</v>
      </c>
      <c r="F75" s="33"/>
      <c r="G75" s="33"/>
      <c r="H75" s="33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98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05 - Polní cesta</v>
      </c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>Rašovice u Hlasiva</v>
      </c>
      <c r="G79" s="42"/>
      <c r="H79" s="42"/>
      <c r="I79" s="33" t="s">
        <v>24</v>
      </c>
      <c r="J79" s="74" t="str">
        <f>IF(J12="","",J12)</f>
        <v>30. 11. 2021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30</v>
      </c>
      <c r="D81" s="42"/>
      <c r="E81" s="42"/>
      <c r="F81" s="28" t="str">
        <f>E15</f>
        <v>Projekce rybníky</v>
      </c>
      <c r="G81" s="42"/>
      <c r="H81" s="42"/>
      <c r="I81" s="33" t="s">
        <v>37</v>
      </c>
      <c r="J81" s="38" t="str">
        <f>E21</f>
        <v>Ing. Pavel Janouš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3" t="s">
        <v>35</v>
      </c>
      <c r="D82" s="42"/>
      <c r="E82" s="42"/>
      <c r="F82" s="28" t="str">
        <f>IF(E18="","",E18)</f>
        <v>Vyplň údaj</v>
      </c>
      <c r="G82" s="42"/>
      <c r="H82" s="42"/>
      <c r="I82" s="33" t="s">
        <v>40</v>
      </c>
      <c r="J82" s="38" t="str">
        <f>E24</f>
        <v>Ing. Micheala Přenosilová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0"/>
      <c r="B84" s="181"/>
      <c r="C84" s="182" t="s">
        <v>111</v>
      </c>
      <c r="D84" s="183" t="s">
        <v>63</v>
      </c>
      <c r="E84" s="183" t="s">
        <v>59</v>
      </c>
      <c r="F84" s="183" t="s">
        <v>60</v>
      </c>
      <c r="G84" s="183" t="s">
        <v>112</v>
      </c>
      <c r="H84" s="183" t="s">
        <v>113</v>
      </c>
      <c r="I84" s="183" t="s">
        <v>114</v>
      </c>
      <c r="J84" s="183" t="s">
        <v>102</v>
      </c>
      <c r="K84" s="184" t="s">
        <v>115</v>
      </c>
      <c r="L84" s="185"/>
      <c r="M84" s="94" t="s">
        <v>32</v>
      </c>
      <c r="N84" s="95" t="s">
        <v>48</v>
      </c>
      <c r="O84" s="95" t="s">
        <v>116</v>
      </c>
      <c r="P84" s="95" t="s">
        <v>117</v>
      </c>
      <c r="Q84" s="95" t="s">
        <v>118</v>
      </c>
      <c r="R84" s="95" t="s">
        <v>119</v>
      </c>
      <c r="S84" s="95" t="s">
        <v>120</v>
      </c>
      <c r="T84" s="96" t="s">
        <v>121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0"/>
      <c r="B85" s="41"/>
      <c r="C85" s="101" t="s">
        <v>122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P86+P99</f>
        <v>0</v>
      </c>
      <c r="Q85" s="98"/>
      <c r="R85" s="188">
        <f>R86+R99</f>
        <v>14.769243640000001</v>
      </c>
      <c r="S85" s="98"/>
      <c r="T85" s="189">
        <f>T86+T99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77</v>
      </c>
      <c r="AU85" s="18" t="s">
        <v>103</v>
      </c>
      <c r="BK85" s="190">
        <f>BK86+BK99</f>
        <v>0</v>
      </c>
    </row>
    <row r="86" s="12" customFormat="1" ht="25.92" customHeight="1">
      <c r="A86" s="12"/>
      <c r="B86" s="191"/>
      <c r="C86" s="192"/>
      <c r="D86" s="193" t="s">
        <v>77</v>
      </c>
      <c r="E86" s="194" t="s">
        <v>123</v>
      </c>
      <c r="F86" s="194" t="s">
        <v>93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SUM(P87:P98)</f>
        <v>0</v>
      </c>
      <c r="Q86" s="199"/>
      <c r="R86" s="200">
        <f>SUM(R87:R98)</f>
        <v>10.752000000000001</v>
      </c>
      <c r="S86" s="199"/>
      <c r="T86" s="201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86</v>
      </c>
      <c r="AT86" s="203" t="s">
        <v>77</v>
      </c>
      <c r="AU86" s="203" t="s">
        <v>78</v>
      </c>
      <c r="AY86" s="202" t="s">
        <v>124</v>
      </c>
      <c r="BK86" s="204">
        <f>SUM(BK87:BK98)</f>
        <v>0</v>
      </c>
    </row>
    <row r="87" s="2" customFormat="1" ht="37.8" customHeight="1">
      <c r="A87" s="40"/>
      <c r="B87" s="41"/>
      <c r="C87" s="205" t="s">
        <v>86</v>
      </c>
      <c r="D87" s="205" t="s">
        <v>125</v>
      </c>
      <c r="E87" s="206" t="s">
        <v>126</v>
      </c>
      <c r="F87" s="207" t="s">
        <v>127</v>
      </c>
      <c r="G87" s="208" t="s">
        <v>94</v>
      </c>
      <c r="H87" s="209">
        <v>358.39999999999998</v>
      </c>
      <c r="I87" s="210"/>
      <c r="J87" s="211">
        <f>ROUND(I87*H87,2)</f>
        <v>0</v>
      </c>
      <c r="K87" s="207" t="s">
        <v>128</v>
      </c>
      <c r="L87" s="46"/>
      <c r="M87" s="212" t="s">
        <v>32</v>
      </c>
      <c r="N87" s="213" t="s">
        <v>49</v>
      </c>
      <c r="O87" s="86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6" t="s">
        <v>129</v>
      </c>
      <c r="AT87" s="216" t="s">
        <v>125</v>
      </c>
      <c r="AU87" s="216" t="s">
        <v>86</v>
      </c>
      <c r="AY87" s="18" t="s">
        <v>124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86</v>
      </c>
      <c r="BK87" s="217">
        <f>ROUND(I87*H87,2)</f>
        <v>0</v>
      </c>
      <c r="BL87" s="18" t="s">
        <v>129</v>
      </c>
      <c r="BM87" s="216" t="s">
        <v>130</v>
      </c>
    </row>
    <row r="88" s="2" customFormat="1">
      <c r="A88" s="40"/>
      <c r="B88" s="41"/>
      <c r="C88" s="42"/>
      <c r="D88" s="218" t="s">
        <v>131</v>
      </c>
      <c r="E88" s="42"/>
      <c r="F88" s="219" t="s">
        <v>132</v>
      </c>
      <c r="G88" s="42"/>
      <c r="H88" s="42"/>
      <c r="I88" s="220"/>
      <c r="J88" s="42"/>
      <c r="K88" s="42"/>
      <c r="L88" s="46"/>
      <c r="M88" s="221"/>
      <c r="N88" s="222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131</v>
      </c>
      <c r="AU88" s="18" t="s">
        <v>86</v>
      </c>
    </row>
    <row r="89" s="13" customFormat="1">
      <c r="A89" s="13"/>
      <c r="B89" s="223"/>
      <c r="C89" s="224"/>
      <c r="D89" s="225" t="s">
        <v>133</v>
      </c>
      <c r="E89" s="226" t="s">
        <v>32</v>
      </c>
      <c r="F89" s="227" t="s">
        <v>92</v>
      </c>
      <c r="G89" s="224"/>
      <c r="H89" s="228">
        <v>358.39999999999998</v>
      </c>
      <c r="I89" s="229"/>
      <c r="J89" s="224"/>
      <c r="K89" s="224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133</v>
      </c>
      <c r="AU89" s="234" t="s">
        <v>86</v>
      </c>
      <c r="AV89" s="13" t="s">
        <v>88</v>
      </c>
      <c r="AW89" s="13" t="s">
        <v>39</v>
      </c>
      <c r="AX89" s="13" t="s">
        <v>86</v>
      </c>
      <c r="AY89" s="234" t="s">
        <v>124</v>
      </c>
    </row>
    <row r="90" s="2" customFormat="1" ht="16.5" customHeight="1">
      <c r="A90" s="40"/>
      <c r="B90" s="41"/>
      <c r="C90" s="235" t="s">
        <v>88</v>
      </c>
      <c r="D90" s="235" t="s">
        <v>134</v>
      </c>
      <c r="E90" s="236" t="s">
        <v>135</v>
      </c>
      <c r="F90" s="237" t="s">
        <v>136</v>
      </c>
      <c r="G90" s="238" t="s">
        <v>137</v>
      </c>
      <c r="H90" s="239">
        <v>10.752000000000001</v>
      </c>
      <c r="I90" s="240"/>
      <c r="J90" s="241">
        <f>ROUND(I90*H90,2)</f>
        <v>0</v>
      </c>
      <c r="K90" s="237" t="s">
        <v>138</v>
      </c>
      <c r="L90" s="242"/>
      <c r="M90" s="243" t="s">
        <v>32</v>
      </c>
      <c r="N90" s="244" t="s">
        <v>49</v>
      </c>
      <c r="O90" s="86"/>
      <c r="P90" s="214">
        <f>O90*H90</f>
        <v>0</v>
      </c>
      <c r="Q90" s="214">
        <v>1</v>
      </c>
      <c r="R90" s="214">
        <f>Q90*H90</f>
        <v>10.752000000000001</v>
      </c>
      <c r="S90" s="214">
        <v>0</v>
      </c>
      <c r="T90" s="21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6" t="s">
        <v>139</v>
      </c>
      <c r="AT90" s="216" t="s">
        <v>134</v>
      </c>
      <c r="AU90" s="216" t="s">
        <v>86</v>
      </c>
      <c r="AY90" s="18" t="s">
        <v>124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86</v>
      </c>
      <c r="BK90" s="217">
        <f>ROUND(I90*H90,2)</f>
        <v>0</v>
      </c>
      <c r="BL90" s="18" t="s">
        <v>129</v>
      </c>
      <c r="BM90" s="216" t="s">
        <v>140</v>
      </c>
    </row>
    <row r="91" s="14" customFormat="1">
      <c r="A91" s="14"/>
      <c r="B91" s="245"/>
      <c r="C91" s="246"/>
      <c r="D91" s="225" t="s">
        <v>133</v>
      </c>
      <c r="E91" s="247" t="s">
        <v>32</v>
      </c>
      <c r="F91" s="248" t="s">
        <v>141</v>
      </c>
      <c r="G91" s="246"/>
      <c r="H91" s="247" t="s">
        <v>32</v>
      </c>
      <c r="I91" s="249"/>
      <c r="J91" s="246"/>
      <c r="K91" s="246"/>
      <c r="L91" s="250"/>
      <c r="M91" s="251"/>
      <c r="N91" s="252"/>
      <c r="O91" s="252"/>
      <c r="P91" s="252"/>
      <c r="Q91" s="252"/>
      <c r="R91" s="252"/>
      <c r="S91" s="252"/>
      <c r="T91" s="25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4" t="s">
        <v>133</v>
      </c>
      <c r="AU91" s="254" t="s">
        <v>86</v>
      </c>
      <c r="AV91" s="14" t="s">
        <v>86</v>
      </c>
      <c r="AW91" s="14" t="s">
        <v>39</v>
      </c>
      <c r="AX91" s="14" t="s">
        <v>78</v>
      </c>
      <c r="AY91" s="254" t="s">
        <v>124</v>
      </c>
    </row>
    <row r="92" s="13" customFormat="1">
      <c r="A92" s="13"/>
      <c r="B92" s="223"/>
      <c r="C92" s="224"/>
      <c r="D92" s="225" t="s">
        <v>133</v>
      </c>
      <c r="E92" s="226" t="s">
        <v>32</v>
      </c>
      <c r="F92" s="227" t="s">
        <v>142</v>
      </c>
      <c r="G92" s="224"/>
      <c r="H92" s="228">
        <v>10.752000000000001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133</v>
      </c>
      <c r="AU92" s="234" t="s">
        <v>86</v>
      </c>
      <c r="AV92" s="13" t="s">
        <v>88</v>
      </c>
      <c r="AW92" s="13" t="s">
        <v>39</v>
      </c>
      <c r="AX92" s="13" t="s">
        <v>86</v>
      </c>
      <c r="AY92" s="234" t="s">
        <v>124</v>
      </c>
    </row>
    <row r="93" s="2" customFormat="1" ht="16.5" customHeight="1">
      <c r="A93" s="40"/>
      <c r="B93" s="41"/>
      <c r="C93" s="205" t="s">
        <v>96</v>
      </c>
      <c r="D93" s="205" t="s">
        <v>125</v>
      </c>
      <c r="E93" s="206" t="s">
        <v>143</v>
      </c>
      <c r="F93" s="207" t="s">
        <v>144</v>
      </c>
      <c r="G93" s="208" t="s">
        <v>94</v>
      </c>
      <c r="H93" s="209">
        <v>358.39999999999998</v>
      </c>
      <c r="I93" s="210"/>
      <c r="J93" s="211">
        <f>ROUND(I93*H93,2)</f>
        <v>0</v>
      </c>
      <c r="K93" s="207" t="s">
        <v>128</v>
      </c>
      <c r="L93" s="46"/>
      <c r="M93" s="212" t="s">
        <v>32</v>
      </c>
      <c r="N93" s="213" t="s">
        <v>49</v>
      </c>
      <c r="O93" s="86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6" t="s">
        <v>129</v>
      </c>
      <c r="AT93" s="216" t="s">
        <v>125</v>
      </c>
      <c r="AU93" s="216" t="s">
        <v>86</v>
      </c>
      <c r="AY93" s="18" t="s">
        <v>124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86</v>
      </c>
      <c r="BK93" s="217">
        <f>ROUND(I93*H93,2)</f>
        <v>0</v>
      </c>
      <c r="BL93" s="18" t="s">
        <v>129</v>
      </c>
      <c r="BM93" s="216" t="s">
        <v>145</v>
      </c>
    </row>
    <row r="94" s="2" customFormat="1">
      <c r="A94" s="40"/>
      <c r="B94" s="41"/>
      <c r="C94" s="42"/>
      <c r="D94" s="218" t="s">
        <v>131</v>
      </c>
      <c r="E94" s="42"/>
      <c r="F94" s="219" t="s">
        <v>146</v>
      </c>
      <c r="G94" s="42"/>
      <c r="H94" s="42"/>
      <c r="I94" s="220"/>
      <c r="J94" s="42"/>
      <c r="K94" s="42"/>
      <c r="L94" s="46"/>
      <c r="M94" s="221"/>
      <c r="N94" s="22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131</v>
      </c>
      <c r="AU94" s="18" t="s">
        <v>86</v>
      </c>
    </row>
    <row r="95" s="13" customFormat="1">
      <c r="A95" s="13"/>
      <c r="B95" s="223"/>
      <c r="C95" s="224"/>
      <c r="D95" s="225" t="s">
        <v>133</v>
      </c>
      <c r="E95" s="226" t="s">
        <v>32</v>
      </c>
      <c r="F95" s="227" t="s">
        <v>92</v>
      </c>
      <c r="G95" s="224"/>
      <c r="H95" s="228">
        <v>358.39999999999998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133</v>
      </c>
      <c r="AU95" s="234" t="s">
        <v>86</v>
      </c>
      <c r="AV95" s="13" t="s">
        <v>88</v>
      </c>
      <c r="AW95" s="13" t="s">
        <v>39</v>
      </c>
      <c r="AX95" s="13" t="s">
        <v>86</v>
      </c>
      <c r="AY95" s="234" t="s">
        <v>124</v>
      </c>
    </row>
    <row r="96" s="2" customFormat="1" ht="21.75" customHeight="1">
      <c r="A96" s="40"/>
      <c r="B96" s="41"/>
      <c r="C96" s="205" t="s">
        <v>129</v>
      </c>
      <c r="D96" s="205" t="s">
        <v>125</v>
      </c>
      <c r="E96" s="206" t="s">
        <v>147</v>
      </c>
      <c r="F96" s="207" t="s">
        <v>148</v>
      </c>
      <c r="G96" s="208" t="s">
        <v>94</v>
      </c>
      <c r="H96" s="209">
        <v>358.39999999999998</v>
      </c>
      <c r="I96" s="210"/>
      <c r="J96" s="211">
        <f>ROUND(I96*H96,2)</f>
        <v>0</v>
      </c>
      <c r="K96" s="207" t="s">
        <v>128</v>
      </c>
      <c r="L96" s="46"/>
      <c r="M96" s="212" t="s">
        <v>32</v>
      </c>
      <c r="N96" s="213" t="s">
        <v>49</v>
      </c>
      <c r="O96" s="86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6" t="s">
        <v>129</v>
      </c>
      <c r="AT96" s="216" t="s">
        <v>125</v>
      </c>
      <c r="AU96" s="216" t="s">
        <v>86</v>
      </c>
      <c r="AY96" s="18" t="s">
        <v>124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86</v>
      </c>
      <c r="BK96" s="217">
        <f>ROUND(I96*H96,2)</f>
        <v>0</v>
      </c>
      <c r="BL96" s="18" t="s">
        <v>129</v>
      </c>
      <c r="BM96" s="216" t="s">
        <v>149</v>
      </c>
    </row>
    <row r="97" s="2" customFormat="1">
      <c r="A97" s="40"/>
      <c r="B97" s="41"/>
      <c r="C97" s="42"/>
      <c r="D97" s="218" t="s">
        <v>131</v>
      </c>
      <c r="E97" s="42"/>
      <c r="F97" s="219" t="s">
        <v>150</v>
      </c>
      <c r="G97" s="42"/>
      <c r="H97" s="42"/>
      <c r="I97" s="220"/>
      <c r="J97" s="42"/>
      <c r="K97" s="42"/>
      <c r="L97" s="46"/>
      <c r="M97" s="221"/>
      <c r="N97" s="22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131</v>
      </c>
      <c r="AU97" s="18" t="s">
        <v>86</v>
      </c>
    </row>
    <row r="98" s="13" customFormat="1">
      <c r="A98" s="13"/>
      <c r="B98" s="223"/>
      <c r="C98" s="224"/>
      <c r="D98" s="225" t="s">
        <v>133</v>
      </c>
      <c r="E98" s="226" t="s">
        <v>32</v>
      </c>
      <c r="F98" s="227" t="s">
        <v>92</v>
      </c>
      <c r="G98" s="224"/>
      <c r="H98" s="228">
        <v>358.39999999999998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133</v>
      </c>
      <c r="AU98" s="234" t="s">
        <v>86</v>
      </c>
      <c r="AV98" s="13" t="s">
        <v>88</v>
      </c>
      <c r="AW98" s="13" t="s">
        <v>39</v>
      </c>
      <c r="AX98" s="13" t="s">
        <v>86</v>
      </c>
      <c r="AY98" s="234" t="s">
        <v>124</v>
      </c>
    </row>
    <row r="99" s="12" customFormat="1" ht="25.92" customHeight="1">
      <c r="A99" s="12"/>
      <c r="B99" s="191"/>
      <c r="C99" s="192"/>
      <c r="D99" s="193" t="s">
        <v>77</v>
      </c>
      <c r="E99" s="194" t="s">
        <v>151</v>
      </c>
      <c r="F99" s="194" t="s">
        <v>152</v>
      </c>
      <c r="G99" s="192"/>
      <c r="H99" s="192"/>
      <c r="I99" s="195"/>
      <c r="J99" s="196">
        <f>BK99</f>
        <v>0</v>
      </c>
      <c r="K99" s="192"/>
      <c r="L99" s="197"/>
      <c r="M99" s="198"/>
      <c r="N99" s="199"/>
      <c r="O99" s="199"/>
      <c r="P99" s="200">
        <f>P100+P150+P161+P169</f>
        <v>0</v>
      </c>
      <c r="Q99" s="199"/>
      <c r="R99" s="200">
        <f>R100+R150+R161+R169</f>
        <v>4.0172436400000002</v>
      </c>
      <c r="S99" s="199"/>
      <c r="T99" s="201">
        <f>T100+T150+T161+T169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86</v>
      </c>
      <c r="AT99" s="203" t="s">
        <v>77</v>
      </c>
      <c r="AU99" s="203" t="s">
        <v>78</v>
      </c>
      <c r="AY99" s="202" t="s">
        <v>124</v>
      </c>
      <c r="BK99" s="204">
        <f>BK100+BK150+BK161+BK169</f>
        <v>0</v>
      </c>
    </row>
    <row r="100" s="12" customFormat="1" ht="22.8" customHeight="1">
      <c r="A100" s="12"/>
      <c r="B100" s="191"/>
      <c r="C100" s="192"/>
      <c r="D100" s="193" t="s">
        <v>77</v>
      </c>
      <c r="E100" s="255" t="s">
        <v>86</v>
      </c>
      <c r="F100" s="255" t="s">
        <v>153</v>
      </c>
      <c r="G100" s="192"/>
      <c r="H100" s="192"/>
      <c r="I100" s="195"/>
      <c r="J100" s="256">
        <f>BK100</f>
        <v>0</v>
      </c>
      <c r="K100" s="192"/>
      <c r="L100" s="197"/>
      <c r="M100" s="198"/>
      <c r="N100" s="199"/>
      <c r="O100" s="199"/>
      <c r="P100" s="200">
        <f>SUM(P101:P149)</f>
        <v>0</v>
      </c>
      <c r="Q100" s="199"/>
      <c r="R100" s="200">
        <f>SUM(R101:R149)</f>
        <v>0.69695963999999999</v>
      </c>
      <c r="S100" s="199"/>
      <c r="T100" s="201">
        <f>SUM(T101:T149)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86</v>
      </c>
      <c r="AT100" s="203" t="s">
        <v>77</v>
      </c>
      <c r="AU100" s="203" t="s">
        <v>86</v>
      </c>
      <c r="AY100" s="202" t="s">
        <v>124</v>
      </c>
      <c r="BK100" s="204">
        <f>SUM(BK101:BK149)</f>
        <v>0</v>
      </c>
    </row>
    <row r="101" s="2" customFormat="1" ht="33" customHeight="1">
      <c r="A101" s="40"/>
      <c r="B101" s="41"/>
      <c r="C101" s="205" t="s">
        <v>154</v>
      </c>
      <c r="D101" s="205" t="s">
        <v>125</v>
      </c>
      <c r="E101" s="206" t="s">
        <v>155</v>
      </c>
      <c r="F101" s="207" t="s">
        <v>156</v>
      </c>
      <c r="G101" s="208" t="s">
        <v>157</v>
      </c>
      <c r="H101" s="209">
        <v>98</v>
      </c>
      <c r="I101" s="210"/>
      <c r="J101" s="211">
        <f>ROUND(I101*H101,2)</f>
        <v>0</v>
      </c>
      <c r="K101" s="207" t="s">
        <v>138</v>
      </c>
      <c r="L101" s="46"/>
      <c r="M101" s="212" t="s">
        <v>32</v>
      </c>
      <c r="N101" s="213" t="s">
        <v>49</v>
      </c>
      <c r="O101" s="86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6" t="s">
        <v>129</v>
      </c>
      <c r="AT101" s="216" t="s">
        <v>125</v>
      </c>
      <c r="AU101" s="216" t="s">
        <v>88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86</v>
      </c>
      <c r="BK101" s="217">
        <f>ROUND(I101*H101,2)</f>
        <v>0</v>
      </c>
      <c r="BL101" s="18" t="s">
        <v>129</v>
      </c>
      <c r="BM101" s="216" t="s">
        <v>158</v>
      </c>
    </row>
    <row r="102" s="2" customFormat="1">
      <c r="A102" s="40"/>
      <c r="B102" s="41"/>
      <c r="C102" s="42"/>
      <c r="D102" s="218" t="s">
        <v>131</v>
      </c>
      <c r="E102" s="42"/>
      <c r="F102" s="219" t="s">
        <v>159</v>
      </c>
      <c r="G102" s="42"/>
      <c r="H102" s="42"/>
      <c r="I102" s="220"/>
      <c r="J102" s="42"/>
      <c r="K102" s="42"/>
      <c r="L102" s="46"/>
      <c r="M102" s="221"/>
      <c r="N102" s="22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131</v>
      </c>
      <c r="AU102" s="18" t="s">
        <v>88</v>
      </c>
    </row>
    <row r="103" s="14" customFormat="1">
      <c r="A103" s="14"/>
      <c r="B103" s="245"/>
      <c r="C103" s="246"/>
      <c r="D103" s="225" t="s">
        <v>133</v>
      </c>
      <c r="E103" s="247" t="s">
        <v>32</v>
      </c>
      <c r="F103" s="248" t="s">
        <v>160</v>
      </c>
      <c r="G103" s="246"/>
      <c r="H103" s="247" t="s">
        <v>32</v>
      </c>
      <c r="I103" s="249"/>
      <c r="J103" s="246"/>
      <c r="K103" s="246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133</v>
      </c>
      <c r="AU103" s="254" t="s">
        <v>88</v>
      </c>
      <c r="AV103" s="14" t="s">
        <v>86</v>
      </c>
      <c r="AW103" s="14" t="s">
        <v>39</v>
      </c>
      <c r="AX103" s="14" t="s">
        <v>78</v>
      </c>
      <c r="AY103" s="254" t="s">
        <v>124</v>
      </c>
    </row>
    <row r="104" s="13" customFormat="1">
      <c r="A104" s="13"/>
      <c r="B104" s="223"/>
      <c r="C104" s="224"/>
      <c r="D104" s="225" t="s">
        <v>133</v>
      </c>
      <c r="E104" s="226" t="s">
        <v>32</v>
      </c>
      <c r="F104" s="227" t="s">
        <v>161</v>
      </c>
      <c r="G104" s="224"/>
      <c r="H104" s="228">
        <v>98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133</v>
      </c>
      <c r="AU104" s="234" t="s">
        <v>88</v>
      </c>
      <c r="AV104" s="13" t="s">
        <v>88</v>
      </c>
      <c r="AW104" s="13" t="s">
        <v>39</v>
      </c>
      <c r="AX104" s="13" t="s">
        <v>78</v>
      </c>
      <c r="AY104" s="234" t="s">
        <v>124</v>
      </c>
    </row>
    <row r="105" s="15" customFormat="1">
      <c r="A105" s="15"/>
      <c r="B105" s="257"/>
      <c r="C105" s="258"/>
      <c r="D105" s="225" t="s">
        <v>133</v>
      </c>
      <c r="E105" s="259" t="s">
        <v>32</v>
      </c>
      <c r="F105" s="260" t="s">
        <v>162</v>
      </c>
      <c r="G105" s="258"/>
      <c r="H105" s="261">
        <v>98</v>
      </c>
      <c r="I105" s="262"/>
      <c r="J105" s="258"/>
      <c r="K105" s="258"/>
      <c r="L105" s="263"/>
      <c r="M105" s="264"/>
      <c r="N105" s="265"/>
      <c r="O105" s="265"/>
      <c r="P105" s="265"/>
      <c r="Q105" s="265"/>
      <c r="R105" s="265"/>
      <c r="S105" s="265"/>
      <c r="T105" s="26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7" t="s">
        <v>133</v>
      </c>
      <c r="AU105" s="267" t="s">
        <v>88</v>
      </c>
      <c r="AV105" s="15" t="s">
        <v>129</v>
      </c>
      <c r="AW105" s="15" t="s">
        <v>39</v>
      </c>
      <c r="AX105" s="15" t="s">
        <v>86</v>
      </c>
      <c r="AY105" s="267" t="s">
        <v>124</v>
      </c>
    </row>
    <row r="106" s="2" customFormat="1" ht="62.7" customHeight="1">
      <c r="A106" s="40"/>
      <c r="B106" s="41"/>
      <c r="C106" s="205" t="s">
        <v>163</v>
      </c>
      <c r="D106" s="205" t="s">
        <v>125</v>
      </c>
      <c r="E106" s="206" t="s">
        <v>164</v>
      </c>
      <c r="F106" s="207" t="s">
        <v>165</v>
      </c>
      <c r="G106" s="208" t="s">
        <v>157</v>
      </c>
      <c r="H106" s="209">
        <v>98</v>
      </c>
      <c r="I106" s="210"/>
      <c r="J106" s="211">
        <f>ROUND(I106*H106,2)</f>
        <v>0</v>
      </c>
      <c r="K106" s="207" t="s">
        <v>138</v>
      </c>
      <c r="L106" s="46"/>
      <c r="M106" s="212" t="s">
        <v>32</v>
      </c>
      <c r="N106" s="213" t="s">
        <v>49</v>
      </c>
      <c r="O106" s="86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6" t="s">
        <v>129</v>
      </c>
      <c r="AT106" s="216" t="s">
        <v>125</v>
      </c>
      <c r="AU106" s="216" t="s">
        <v>88</v>
      </c>
      <c r="AY106" s="18" t="s">
        <v>124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86</v>
      </c>
      <c r="BK106" s="217">
        <f>ROUND(I106*H106,2)</f>
        <v>0</v>
      </c>
      <c r="BL106" s="18" t="s">
        <v>129</v>
      </c>
      <c r="BM106" s="216" t="s">
        <v>166</v>
      </c>
    </row>
    <row r="107" s="2" customFormat="1">
      <c r="A107" s="40"/>
      <c r="B107" s="41"/>
      <c r="C107" s="42"/>
      <c r="D107" s="218" t="s">
        <v>131</v>
      </c>
      <c r="E107" s="42"/>
      <c r="F107" s="219" t="s">
        <v>167</v>
      </c>
      <c r="G107" s="42"/>
      <c r="H107" s="42"/>
      <c r="I107" s="220"/>
      <c r="J107" s="42"/>
      <c r="K107" s="42"/>
      <c r="L107" s="46"/>
      <c r="M107" s="221"/>
      <c r="N107" s="22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131</v>
      </c>
      <c r="AU107" s="18" t="s">
        <v>88</v>
      </c>
    </row>
    <row r="108" s="14" customFormat="1">
      <c r="A108" s="14"/>
      <c r="B108" s="245"/>
      <c r="C108" s="246"/>
      <c r="D108" s="225" t="s">
        <v>133</v>
      </c>
      <c r="E108" s="247" t="s">
        <v>32</v>
      </c>
      <c r="F108" s="248" t="s">
        <v>168</v>
      </c>
      <c r="G108" s="246"/>
      <c r="H108" s="247" t="s">
        <v>32</v>
      </c>
      <c r="I108" s="249"/>
      <c r="J108" s="246"/>
      <c r="K108" s="246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133</v>
      </c>
      <c r="AU108" s="254" t="s">
        <v>88</v>
      </c>
      <c r="AV108" s="14" t="s">
        <v>86</v>
      </c>
      <c r="AW108" s="14" t="s">
        <v>39</v>
      </c>
      <c r="AX108" s="14" t="s">
        <v>78</v>
      </c>
      <c r="AY108" s="254" t="s">
        <v>124</v>
      </c>
    </row>
    <row r="109" s="13" customFormat="1">
      <c r="A109" s="13"/>
      <c r="B109" s="223"/>
      <c r="C109" s="224"/>
      <c r="D109" s="225" t="s">
        <v>133</v>
      </c>
      <c r="E109" s="226" t="s">
        <v>32</v>
      </c>
      <c r="F109" s="227" t="s">
        <v>161</v>
      </c>
      <c r="G109" s="224"/>
      <c r="H109" s="228">
        <v>98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133</v>
      </c>
      <c r="AU109" s="234" t="s">
        <v>88</v>
      </c>
      <c r="AV109" s="13" t="s">
        <v>88</v>
      </c>
      <c r="AW109" s="13" t="s">
        <v>39</v>
      </c>
      <c r="AX109" s="13" t="s">
        <v>78</v>
      </c>
      <c r="AY109" s="234" t="s">
        <v>124</v>
      </c>
    </row>
    <row r="110" s="15" customFormat="1">
      <c r="A110" s="15"/>
      <c r="B110" s="257"/>
      <c r="C110" s="258"/>
      <c r="D110" s="225" t="s">
        <v>133</v>
      </c>
      <c r="E110" s="259" t="s">
        <v>32</v>
      </c>
      <c r="F110" s="260" t="s">
        <v>162</v>
      </c>
      <c r="G110" s="258"/>
      <c r="H110" s="261">
        <v>98</v>
      </c>
      <c r="I110" s="262"/>
      <c r="J110" s="258"/>
      <c r="K110" s="258"/>
      <c r="L110" s="263"/>
      <c r="M110" s="264"/>
      <c r="N110" s="265"/>
      <c r="O110" s="265"/>
      <c r="P110" s="265"/>
      <c r="Q110" s="265"/>
      <c r="R110" s="265"/>
      <c r="S110" s="265"/>
      <c r="T110" s="26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7" t="s">
        <v>133</v>
      </c>
      <c r="AU110" s="267" t="s">
        <v>88</v>
      </c>
      <c r="AV110" s="15" t="s">
        <v>129</v>
      </c>
      <c r="AW110" s="15" t="s">
        <v>39</v>
      </c>
      <c r="AX110" s="15" t="s">
        <v>86</v>
      </c>
      <c r="AY110" s="267" t="s">
        <v>124</v>
      </c>
    </row>
    <row r="111" s="2" customFormat="1" ht="44.25" customHeight="1">
      <c r="A111" s="40"/>
      <c r="B111" s="41"/>
      <c r="C111" s="205" t="s">
        <v>169</v>
      </c>
      <c r="D111" s="205" t="s">
        <v>125</v>
      </c>
      <c r="E111" s="206" t="s">
        <v>170</v>
      </c>
      <c r="F111" s="207" t="s">
        <v>171</v>
      </c>
      <c r="G111" s="208" t="s">
        <v>157</v>
      </c>
      <c r="H111" s="209">
        <v>176</v>
      </c>
      <c r="I111" s="210"/>
      <c r="J111" s="211">
        <f>ROUND(I111*H111,2)</f>
        <v>0</v>
      </c>
      <c r="K111" s="207" t="s">
        <v>138</v>
      </c>
      <c r="L111" s="46"/>
      <c r="M111" s="212" t="s">
        <v>32</v>
      </c>
      <c r="N111" s="213" t="s">
        <v>49</v>
      </c>
      <c r="O111" s="86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6" t="s">
        <v>129</v>
      </c>
      <c r="AT111" s="216" t="s">
        <v>125</v>
      </c>
      <c r="AU111" s="216" t="s">
        <v>88</v>
      </c>
      <c r="AY111" s="18" t="s">
        <v>124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86</v>
      </c>
      <c r="BK111" s="217">
        <f>ROUND(I111*H111,2)</f>
        <v>0</v>
      </c>
      <c r="BL111" s="18" t="s">
        <v>129</v>
      </c>
      <c r="BM111" s="216" t="s">
        <v>172</v>
      </c>
    </row>
    <row r="112" s="2" customFormat="1">
      <c r="A112" s="40"/>
      <c r="B112" s="41"/>
      <c r="C112" s="42"/>
      <c r="D112" s="218" t="s">
        <v>131</v>
      </c>
      <c r="E112" s="42"/>
      <c r="F112" s="219" t="s">
        <v>173</v>
      </c>
      <c r="G112" s="42"/>
      <c r="H112" s="42"/>
      <c r="I112" s="220"/>
      <c r="J112" s="42"/>
      <c r="K112" s="42"/>
      <c r="L112" s="46"/>
      <c r="M112" s="221"/>
      <c r="N112" s="22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131</v>
      </c>
      <c r="AU112" s="18" t="s">
        <v>88</v>
      </c>
    </row>
    <row r="113" s="14" customFormat="1">
      <c r="A113" s="14"/>
      <c r="B113" s="245"/>
      <c r="C113" s="246"/>
      <c r="D113" s="225" t="s">
        <v>133</v>
      </c>
      <c r="E113" s="247" t="s">
        <v>32</v>
      </c>
      <c r="F113" s="248" t="s">
        <v>174</v>
      </c>
      <c r="G113" s="246"/>
      <c r="H113" s="247" t="s">
        <v>32</v>
      </c>
      <c r="I113" s="249"/>
      <c r="J113" s="246"/>
      <c r="K113" s="246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133</v>
      </c>
      <c r="AU113" s="254" t="s">
        <v>88</v>
      </c>
      <c r="AV113" s="14" t="s">
        <v>86</v>
      </c>
      <c r="AW113" s="14" t="s">
        <v>39</v>
      </c>
      <c r="AX113" s="14" t="s">
        <v>78</v>
      </c>
      <c r="AY113" s="254" t="s">
        <v>124</v>
      </c>
    </row>
    <row r="114" s="13" customFormat="1">
      <c r="A114" s="13"/>
      <c r="B114" s="223"/>
      <c r="C114" s="224"/>
      <c r="D114" s="225" t="s">
        <v>133</v>
      </c>
      <c r="E114" s="226" t="s">
        <v>32</v>
      </c>
      <c r="F114" s="227" t="s">
        <v>175</v>
      </c>
      <c r="G114" s="224"/>
      <c r="H114" s="228">
        <v>176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133</v>
      </c>
      <c r="AU114" s="234" t="s">
        <v>88</v>
      </c>
      <c r="AV114" s="13" t="s">
        <v>88</v>
      </c>
      <c r="AW114" s="13" t="s">
        <v>39</v>
      </c>
      <c r="AX114" s="13" t="s">
        <v>78</v>
      </c>
      <c r="AY114" s="234" t="s">
        <v>124</v>
      </c>
    </row>
    <row r="115" s="15" customFormat="1">
      <c r="A115" s="15"/>
      <c r="B115" s="257"/>
      <c r="C115" s="258"/>
      <c r="D115" s="225" t="s">
        <v>133</v>
      </c>
      <c r="E115" s="259" t="s">
        <v>32</v>
      </c>
      <c r="F115" s="260" t="s">
        <v>162</v>
      </c>
      <c r="G115" s="258"/>
      <c r="H115" s="261">
        <v>176</v>
      </c>
      <c r="I115" s="262"/>
      <c r="J115" s="258"/>
      <c r="K115" s="258"/>
      <c r="L115" s="263"/>
      <c r="M115" s="264"/>
      <c r="N115" s="265"/>
      <c r="O115" s="265"/>
      <c r="P115" s="265"/>
      <c r="Q115" s="265"/>
      <c r="R115" s="265"/>
      <c r="S115" s="265"/>
      <c r="T115" s="26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7" t="s">
        <v>133</v>
      </c>
      <c r="AU115" s="267" t="s">
        <v>88</v>
      </c>
      <c r="AV115" s="15" t="s">
        <v>129</v>
      </c>
      <c r="AW115" s="15" t="s">
        <v>39</v>
      </c>
      <c r="AX115" s="15" t="s">
        <v>86</v>
      </c>
      <c r="AY115" s="267" t="s">
        <v>124</v>
      </c>
    </row>
    <row r="116" s="2" customFormat="1" ht="49.05" customHeight="1">
      <c r="A116" s="40"/>
      <c r="B116" s="41"/>
      <c r="C116" s="205" t="s">
        <v>139</v>
      </c>
      <c r="D116" s="205" t="s">
        <v>125</v>
      </c>
      <c r="E116" s="206" t="s">
        <v>176</v>
      </c>
      <c r="F116" s="207" t="s">
        <v>177</v>
      </c>
      <c r="G116" s="208" t="s">
        <v>157</v>
      </c>
      <c r="H116" s="209">
        <v>176</v>
      </c>
      <c r="I116" s="210"/>
      <c r="J116" s="211">
        <f>ROUND(I116*H116,2)</f>
        <v>0</v>
      </c>
      <c r="K116" s="207" t="s">
        <v>138</v>
      </c>
      <c r="L116" s="46"/>
      <c r="M116" s="212" t="s">
        <v>32</v>
      </c>
      <c r="N116" s="213" t="s">
        <v>49</v>
      </c>
      <c r="O116" s="86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6" t="s">
        <v>129</v>
      </c>
      <c r="AT116" s="216" t="s">
        <v>125</v>
      </c>
      <c r="AU116" s="216" t="s">
        <v>88</v>
      </c>
      <c r="AY116" s="18" t="s">
        <v>124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86</v>
      </c>
      <c r="BK116" s="217">
        <f>ROUND(I116*H116,2)</f>
        <v>0</v>
      </c>
      <c r="BL116" s="18" t="s">
        <v>129</v>
      </c>
      <c r="BM116" s="216" t="s">
        <v>178</v>
      </c>
    </row>
    <row r="117" s="2" customFormat="1">
      <c r="A117" s="40"/>
      <c r="B117" s="41"/>
      <c r="C117" s="42"/>
      <c r="D117" s="218" t="s">
        <v>131</v>
      </c>
      <c r="E117" s="42"/>
      <c r="F117" s="219" t="s">
        <v>179</v>
      </c>
      <c r="G117" s="42"/>
      <c r="H117" s="42"/>
      <c r="I117" s="220"/>
      <c r="J117" s="42"/>
      <c r="K117" s="42"/>
      <c r="L117" s="46"/>
      <c r="M117" s="221"/>
      <c r="N117" s="22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131</v>
      </c>
      <c r="AU117" s="18" t="s">
        <v>88</v>
      </c>
    </row>
    <row r="118" s="14" customFormat="1">
      <c r="A118" s="14"/>
      <c r="B118" s="245"/>
      <c r="C118" s="246"/>
      <c r="D118" s="225" t="s">
        <v>133</v>
      </c>
      <c r="E118" s="247" t="s">
        <v>32</v>
      </c>
      <c r="F118" s="248" t="s">
        <v>174</v>
      </c>
      <c r="G118" s="246"/>
      <c r="H118" s="247" t="s">
        <v>32</v>
      </c>
      <c r="I118" s="249"/>
      <c r="J118" s="246"/>
      <c r="K118" s="246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133</v>
      </c>
      <c r="AU118" s="254" t="s">
        <v>88</v>
      </c>
      <c r="AV118" s="14" t="s">
        <v>86</v>
      </c>
      <c r="AW118" s="14" t="s">
        <v>39</v>
      </c>
      <c r="AX118" s="14" t="s">
        <v>78</v>
      </c>
      <c r="AY118" s="254" t="s">
        <v>124</v>
      </c>
    </row>
    <row r="119" s="13" customFormat="1">
      <c r="A119" s="13"/>
      <c r="B119" s="223"/>
      <c r="C119" s="224"/>
      <c r="D119" s="225" t="s">
        <v>133</v>
      </c>
      <c r="E119" s="226" t="s">
        <v>32</v>
      </c>
      <c r="F119" s="227" t="s">
        <v>175</v>
      </c>
      <c r="G119" s="224"/>
      <c r="H119" s="228">
        <v>176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133</v>
      </c>
      <c r="AU119" s="234" t="s">
        <v>88</v>
      </c>
      <c r="AV119" s="13" t="s">
        <v>88</v>
      </c>
      <c r="AW119" s="13" t="s">
        <v>39</v>
      </c>
      <c r="AX119" s="13" t="s">
        <v>78</v>
      </c>
      <c r="AY119" s="234" t="s">
        <v>124</v>
      </c>
    </row>
    <row r="120" s="15" customFormat="1">
      <c r="A120" s="15"/>
      <c r="B120" s="257"/>
      <c r="C120" s="258"/>
      <c r="D120" s="225" t="s">
        <v>133</v>
      </c>
      <c r="E120" s="259" t="s">
        <v>32</v>
      </c>
      <c r="F120" s="260" t="s">
        <v>162</v>
      </c>
      <c r="G120" s="258"/>
      <c r="H120" s="261">
        <v>176</v>
      </c>
      <c r="I120" s="262"/>
      <c r="J120" s="258"/>
      <c r="K120" s="258"/>
      <c r="L120" s="263"/>
      <c r="M120" s="264"/>
      <c r="N120" s="265"/>
      <c r="O120" s="265"/>
      <c r="P120" s="265"/>
      <c r="Q120" s="265"/>
      <c r="R120" s="265"/>
      <c r="S120" s="265"/>
      <c r="T120" s="26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7" t="s">
        <v>133</v>
      </c>
      <c r="AU120" s="267" t="s">
        <v>88</v>
      </c>
      <c r="AV120" s="15" t="s">
        <v>129</v>
      </c>
      <c r="AW120" s="15" t="s">
        <v>39</v>
      </c>
      <c r="AX120" s="15" t="s">
        <v>86</v>
      </c>
      <c r="AY120" s="267" t="s">
        <v>124</v>
      </c>
    </row>
    <row r="121" s="2" customFormat="1" ht="37.8" customHeight="1">
      <c r="A121" s="40"/>
      <c r="B121" s="41"/>
      <c r="C121" s="205" t="s">
        <v>180</v>
      </c>
      <c r="D121" s="205" t="s">
        <v>125</v>
      </c>
      <c r="E121" s="206" t="s">
        <v>181</v>
      </c>
      <c r="F121" s="207" t="s">
        <v>182</v>
      </c>
      <c r="G121" s="208" t="s">
        <v>94</v>
      </c>
      <c r="H121" s="209">
        <v>506.30000000000001</v>
      </c>
      <c r="I121" s="210"/>
      <c r="J121" s="211">
        <f>ROUND(I121*H121,2)</f>
        <v>0</v>
      </c>
      <c r="K121" s="207" t="s">
        <v>138</v>
      </c>
      <c r="L121" s="46"/>
      <c r="M121" s="212" t="s">
        <v>32</v>
      </c>
      <c r="N121" s="213" t="s">
        <v>49</v>
      </c>
      <c r="O121" s="86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6" t="s">
        <v>129</v>
      </c>
      <c r="AT121" s="216" t="s">
        <v>125</v>
      </c>
      <c r="AU121" s="216" t="s">
        <v>88</v>
      </c>
      <c r="AY121" s="18" t="s">
        <v>124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86</v>
      </c>
      <c r="BK121" s="217">
        <f>ROUND(I121*H121,2)</f>
        <v>0</v>
      </c>
      <c r="BL121" s="18" t="s">
        <v>129</v>
      </c>
      <c r="BM121" s="216" t="s">
        <v>183</v>
      </c>
    </row>
    <row r="122" s="2" customFormat="1">
      <c r="A122" s="40"/>
      <c r="B122" s="41"/>
      <c r="C122" s="42"/>
      <c r="D122" s="218" t="s">
        <v>131</v>
      </c>
      <c r="E122" s="42"/>
      <c r="F122" s="219" t="s">
        <v>184</v>
      </c>
      <c r="G122" s="42"/>
      <c r="H122" s="42"/>
      <c r="I122" s="220"/>
      <c r="J122" s="42"/>
      <c r="K122" s="42"/>
      <c r="L122" s="46"/>
      <c r="M122" s="221"/>
      <c r="N122" s="22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131</v>
      </c>
      <c r="AU122" s="18" t="s">
        <v>88</v>
      </c>
    </row>
    <row r="123" s="14" customFormat="1">
      <c r="A123" s="14"/>
      <c r="B123" s="245"/>
      <c r="C123" s="246"/>
      <c r="D123" s="225" t="s">
        <v>133</v>
      </c>
      <c r="E123" s="247" t="s">
        <v>32</v>
      </c>
      <c r="F123" s="248" t="s">
        <v>185</v>
      </c>
      <c r="G123" s="246"/>
      <c r="H123" s="247" t="s">
        <v>32</v>
      </c>
      <c r="I123" s="249"/>
      <c r="J123" s="246"/>
      <c r="K123" s="246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133</v>
      </c>
      <c r="AU123" s="254" t="s">
        <v>88</v>
      </c>
      <c r="AV123" s="14" t="s">
        <v>86</v>
      </c>
      <c r="AW123" s="14" t="s">
        <v>39</v>
      </c>
      <c r="AX123" s="14" t="s">
        <v>78</v>
      </c>
      <c r="AY123" s="254" t="s">
        <v>124</v>
      </c>
    </row>
    <row r="124" s="13" customFormat="1">
      <c r="A124" s="13"/>
      <c r="B124" s="223"/>
      <c r="C124" s="224"/>
      <c r="D124" s="225" t="s">
        <v>133</v>
      </c>
      <c r="E124" s="226" t="s">
        <v>32</v>
      </c>
      <c r="F124" s="227" t="s">
        <v>186</v>
      </c>
      <c r="G124" s="224"/>
      <c r="H124" s="228">
        <v>506.30000000000001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133</v>
      </c>
      <c r="AU124" s="234" t="s">
        <v>88</v>
      </c>
      <c r="AV124" s="13" t="s">
        <v>88</v>
      </c>
      <c r="AW124" s="13" t="s">
        <v>39</v>
      </c>
      <c r="AX124" s="13" t="s">
        <v>78</v>
      </c>
      <c r="AY124" s="234" t="s">
        <v>124</v>
      </c>
    </row>
    <row r="125" s="15" customFormat="1">
      <c r="A125" s="15"/>
      <c r="B125" s="257"/>
      <c r="C125" s="258"/>
      <c r="D125" s="225" t="s">
        <v>133</v>
      </c>
      <c r="E125" s="259" t="s">
        <v>32</v>
      </c>
      <c r="F125" s="260" t="s">
        <v>162</v>
      </c>
      <c r="G125" s="258"/>
      <c r="H125" s="261">
        <v>506.30000000000001</v>
      </c>
      <c r="I125" s="262"/>
      <c r="J125" s="258"/>
      <c r="K125" s="258"/>
      <c r="L125" s="263"/>
      <c r="M125" s="264"/>
      <c r="N125" s="265"/>
      <c r="O125" s="265"/>
      <c r="P125" s="265"/>
      <c r="Q125" s="265"/>
      <c r="R125" s="265"/>
      <c r="S125" s="265"/>
      <c r="T125" s="26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7" t="s">
        <v>133</v>
      </c>
      <c r="AU125" s="267" t="s">
        <v>88</v>
      </c>
      <c r="AV125" s="15" t="s">
        <v>129</v>
      </c>
      <c r="AW125" s="15" t="s">
        <v>39</v>
      </c>
      <c r="AX125" s="15" t="s">
        <v>86</v>
      </c>
      <c r="AY125" s="267" t="s">
        <v>124</v>
      </c>
    </row>
    <row r="126" s="2" customFormat="1" ht="37.8" customHeight="1">
      <c r="A126" s="40"/>
      <c r="B126" s="41"/>
      <c r="C126" s="205" t="s">
        <v>187</v>
      </c>
      <c r="D126" s="205" t="s">
        <v>125</v>
      </c>
      <c r="E126" s="206" t="s">
        <v>188</v>
      </c>
      <c r="F126" s="207" t="s">
        <v>189</v>
      </c>
      <c r="G126" s="208" t="s">
        <v>157</v>
      </c>
      <c r="H126" s="209">
        <v>98</v>
      </c>
      <c r="I126" s="210"/>
      <c r="J126" s="211">
        <f>ROUND(I126*H126,2)</f>
        <v>0</v>
      </c>
      <c r="K126" s="207" t="s">
        <v>138</v>
      </c>
      <c r="L126" s="46"/>
      <c r="M126" s="212" t="s">
        <v>32</v>
      </c>
      <c r="N126" s="213" t="s">
        <v>49</v>
      </c>
      <c r="O126" s="86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6" t="s">
        <v>129</v>
      </c>
      <c r="AT126" s="216" t="s">
        <v>125</v>
      </c>
      <c r="AU126" s="216" t="s">
        <v>88</v>
      </c>
      <c r="AY126" s="18" t="s">
        <v>124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86</v>
      </c>
      <c r="BK126" s="217">
        <f>ROUND(I126*H126,2)</f>
        <v>0</v>
      </c>
      <c r="BL126" s="18" t="s">
        <v>129</v>
      </c>
      <c r="BM126" s="216" t="s">
        <v>190</v>
      </c>
    </row>
    <row r="127" s="2" customFormat="1">
      <c r="A127" s="40"/>
      <c r="B127" s="41"/>
      <c r="C127" s="42"/>
      <c r="D127" s="218" t="s">
        <v>131</v>
      </c>
      <c r="E127" s="42"/>
      <c r="F127" s="219" t="s">
        <v>191</v>
      </c>
      <c r="G127" s="42"/>
      <c r="H127" s="42"/>
      <c r="I127" s="220"/>
      <c r="J127" s="42"/>
      <c r="K127" s="42"/>
      <c r="L127" s="46"/>
      <c r="M127" s="221"/>
      <c r="N127" s="22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131</v>
      </c>
      <c r="AU127" s="18" t="s">
        <v>88</v>
      </c>
    </row>
    <row r="128" s="14" customFormat="1">
      <c r="A128" s="14"/>
      <c r="B128" s="245"/>
      <c r="C128" s="246"/>
      <c r="D128" s="225" t="s">
        <v>133</v>
      </c>
      <c r="E128" s="247" t="s">
        <v>32</v>
      </c>
      <c r="F128" s="248" t="s">
        <v>192</v>
      </c>
      <c r="G128" s="246"/>
      <c r="H128" s="247" t="s">
        <v>32</v>
      </c>
      <c r="I128" s="249"/>
      <c r="J128" s="246"/>
      <c r="K128" s="246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133</v>
      </c>
      <c r="AU128" s="254" t="s">
        <v>88</v>
      </c>
      <c r="AV128" s="14" t="s">
        <v>86</v>
      </c>
      <c r="AW128" s="14" t="s">
        <v>39</v>
      </c>
      <c r="AX128" s="14" t="s">
        <v>78</v>
      </c>
      <c r="AY128" s="254" t="s">
        <v>124</v>
      </c>
    </row>
    <row r="129" s="13" customFormat="1">
      <c r="A129" s="13"/>
      <c r="B129" s="223"/>
      <c r="C129" s="224"/>
      <c r="D129" s="225" t="s">
        <v>133</v>
      </c>
      <c r="E129" s="226" t="s">
        <v>32</v>
      </c>
      <c r="F129" s="227" t="s">
        <v>161</v>
      </c>
      <c r="G129" s="224"/>
      <c r="H129" s="228">
        <v>98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133</v>
      </c>
      <c r="AU129" s="234" t="s">
        <v>88</v>
      </c>
      <c r="AV129" s="13" t="s">
        <v>88</v>
      </c>
      <c r="AW129" s="13" t="s">
        <v>39</v>
      </c>
      <c r="AX129" s="13" t="s">
        <v>78</v>
      </c>
      <c r="AY129" s="234" t="s">
        <v>124</v>
      </c>
    </row>
    <row r="130" s="15" customFormat="1">
      <c r="A130" s="15"/>
      <c r="B130" s="257"/>
      <c r="C130" s="258"/>
      <c r="D130" s="225" t="s">
        <v>133</v>
      </c>
      <c r="E130" s="259" t="s">
        <v>32</v>
      </c>
      <c r="F130" s="260" t="s">
        <v>162</v>
      </c>
      <c r="G130" s="258"/>
      <c r="H130" s="261">
        <v>98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7" t="s">
        <v>133</v>
      </c>
      <c r="AU130" s="267" t="s">
        <v>88</v>
      </c>
      <c r="AV130" s="15" t="s">
        <v>129</v>
      </c>
      <c r="AW130" s="15" t="s">
        <v>39</v>
      </c>
      <c r="AX130" s="15" t="s">
        <v>86</v>
      </c>
      <c r="AY130" s="267" t="s">
        <v>124</v>
      </c>
    </row>
    <row r="131" s="2" customFormat="1" ht="37.8" customHeight="1">
      <c r="A131" s="40"/>
      <c r="B131" s="41"/>
      <c r="C131" s="205" t="s">
        <v>193</v>
      </c>
      <c r="D131" s="205" t="s">
        <v>125</v>
      </c>
      <c r="E131" s="206" t="s">
        <v>194</v>
      </c>
      <c r="F131" s="207" t="s">
        <v>195</v>
      </c>
      <c r="G131" s="208" t="s">
        <v>94</v>
      </c>
      <c r="H131" s="209">
        <v>645.33299999999997</v>
      </c>
      <c r="I131" s="210"/>
      <c r="J131" s="211">
        <f>ROUND(I131*H131,2)</f>
        <v>0</v>
      </c>
      <c r="K131" s="207" t="s">
        <v>138</v>
      </c>
      <c r="L131" s="46"/>
      <c r="M131" s="212" t="s">
        <v>32</v>
      </c>
      <c r="N131" s="213" t="s">
        <v>49</v>
      </c>
      <c r="O131" s="86"/>
      <c r="P131" s="214">
        <f>O131*H131</f>
        <v>0</v>
      </c>
      <c r="Q131" s="214">
        <v>8.0000000000000007E-05</v>
      </c>
      <c r="R131" s="214">
        <f>Q131*H131</f>
        <v>0.051626640000000001</v>
      </c>
      <c r="S131" s="214">
        <v>0</v>
      </c>
      <c r="T131" s="21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6" t="s">
        <v>129</v>
      </c>
      <c r="AT131" s="216" t="s">
        <v>125</v>
      </c>
      <c r="AU131" s="216" t="s">
        <v>88</v>
      </c>
      <c r="AY131" s="18" t="s">
        <v>124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86</v>
      </c>
      <c r="BK131" s="217">
        <f>ROUND(I131*H131,2)</f>
        <v>0</v>
      </c>
      <c r="BL131" s="18" t="s">
        <v>129</v>
      </c>
      <c r="BM131" s="216" t="s">
        <v>196</v>
      </c>
    </row>
    <row r="132" s="2" customFormat="1">
      <c r="A132" s="40"/>
      <c r="B132" s="41"/>
      <c r="C132" s="42"/>
      <c r="D132" s="218" t="s">
        <v>131</v>
      </c>
      <c r="E132" s="42"/>
      <c r="F132" s="219" t="s">
        <v>197</v>
      </c>
      <c r="G132" s="42"/>
      <c r="H132" s="42"/>
      <c r="I132" s="220"/>
      <c r="J132" s="42"/>
      <c r="K132" s="42"/>
      <c r="L132" s="46"/>
      <c r="M132" s="221"/>
      <c r="N132" s="22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131</v>
      </c>
      <c r="AU132" s="18" t="s">
        <v>88</v>
      </c>
    </row>
    <row r="133" s="14" customFormat="1">
      <c r="A133" s="14"/>
      <c r="B133" s="245"/>
      <c r="C133" s="246"/>
      <c r="D133" s="225" t="s">
        <v>133</v>
      </c>
      <c r="E133" s="247" t="s">
        <v>32</v>
      </c>
      <c r="F133" s="248" t="s">
        <v>198</v>
      </c>
      <c r="G133" s="246"/>
      <c r="H133" s="247" t="s">
        <v>32</v>
      </c>
      <c r="I133" s="249"/>
      <c r="J133" s="246"/>
      <c r="K133" s="246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133</v>
      </c>
      <c r="AU133" s="254" t="s">
        <v>88</v>
      </c>
      <c r="AV133" s="14" t="s">
        <v>86</v>
      </c>
      <c r="AW133" s="14" t="s">
        <v>39</v>
      </c>
      <c r="AX133" s="14" t="s">
        <v>78</v>
      </c>
      <c r="AY133" s="254" t="s">
        <v>124</v>
      </c>
    </row>
    <row r="134" s="13" customFormat="1">
      <c r="A134" s="13"/>
      <c r="B134" s="223"/>
      <c r="C134" s="224"/>
      <c r="D134" s="225" t="s">
        <v>133</v>
      </c>
      <c r="E134" s="226" t="s">
        <v>32</v>
      </c>
      <c r="F134" s="227" t="s">
        <v>199</v>
      </c>
      <c r="G134" s="224"/>
      <c r="H134" s="228">
        <v>645.33299999999997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133</v>
      </c>
      <c r="AU134" s="234" t="s">
        <v>88</v>
      </c>
      <c r="AV134" s="13" t="s">
        <v>88</v>
      </c>
      <c r="AW134" s="13" t="s">
        <v>39</v>
      </c>
      <c r="AX134" s="13" t="s">
        <v>78</v>
      </c>
      <c r="AY134" s="234" t="s">
        <v>124</v>
      </c>
    </row>
    <row r="135" s="15" customFormat="1">
      <c r="A135" s="15"/>
      <c r="B135" s="257"/>
      <c r="C135" s="258"/>
      <c r="D135" s="225" t="s">
        <v>133</v>
      </c>
      <c r="E135" s="259" t="s">
        <v>32</v>
      </c>
      <c r="F135" s="260" t="s">
        <v>162</v>
      </c>
      <c r="G135" s="258"/>
      <c r="H135" s="261">
        <v>645.33299999999997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7" t="s">
        <v>133</v>
      </c>
      <c r="AU135" s="267" t="s">
        <v>88</v>
      </c>
      <c r="AV135" s="15" t="s">
        <v>129</v>
      </c>
      <c r="AW135" s="15" t="s">
        <v>39</v>
      </c>
      <c r="AX135" s="15" t="s">
        <v>86</v>
      </c>
      <c r="AY135" s="267" t="s">
        <v>124</v>
      </c>
    </row>
    <row r="136" s="2" customFormat="1" ht="16.5" customHeight="1">
      <c r="A136" s="40"/>
      <c r="B136" s="41"/>
      <c r="C136" s="235" t="s">
        <v>200</v>
      </c>
      <c r="D136" s="235" t="s">
        <v>134</v>
      </c>
      <c r="E136" s="236" t="s">
        <v>201</v>
      </c>
      <c r="F136" s="237" t="s">
        <v>202</v>
      </c>
      <c r="G136" s="238" t="s">
        <v>203</v>
      </c>
      <c r="H136" s="239">
        <v>645.33299999999997</v>
      </c>
      <c r="I136" s="240"/>
      <c r="J136" s="241">
        <f>ROUND(I136*H136,2)</f>
        <v>0</v>
      </c>
      <c r="K136" s="237" t="s">
        <v>138</v>
      </c>
      <c r="L136" s="242"/>
      <c r="M136" s="243" t="s">
        <v>32</v>
      </c>
      <c r="N136" s="244" t="s">
        <v>49</v>
      </c>
      <c r="O136" s="86"/>
      <c r="P136" s="214">
        <f>O136*H136</f>
        <v>0</v>
      </c>
      <c r="Q136" s="214">
        <v>0.001</v>
      </c>
      <c r="R136" s="214">
        <f>Q136*H136</f>
        <v>0.64533299999999993</v>
      </c>
      <c r="S136" s="214">
        <v>0</v>
      </c>
      <c r="T136" s="21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6" t="s">
        <v>139</v>
      </c>
      <c r="AT136" s="216" t="s">
        <v>134</v>
      </c>
      <c r="AU136" s="216" t="s">
        <v>88</v>
      </c>
      <c r="AY136" s="18" t="s">
        <v>124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86</v>
      </c>
      <c r="BK136" s="217">
        <f>ROUND(I136*H136,2)</f>
        <v>0</v>
      </c>
      <c r="BL136" s="18" t="s">
        <v>129</v>
      </c>
      <c r="BM136" s="216" t="s">
        <v>204</v>
      </c>
    </row>
    <row r="137" s="14" customFormat="1">
      <c r="A137" s="14"/>
      <c r="B137" s="245"/>
      <c r="C137" s="246"/>
      <c r="D137" s="225" t="s">
        <v>133</v>
      </c>
      <c r="E137" s="247" t="s">
        <v>32</v>
      </c>
      <c r="F137" s="248" t="s">
        <v>198</v>
      </c>
      <c r="G137" s="246"/>
      <c r="H137" s="247" t="s">
        <v>32</v>
      </c>
      <c r="I137" s="249"/>
      <c r="J137" s="246"/>
      <c r="K137" s="246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133</v>
      </c>
      <c r="AU137" s="254" t="s">
        <v>88</v>
      </c>
      <c r="AV137" s="14" t="s">
        <v>86</v>
      </c>
      <c r="AW137" s="14" t="s">
        <v>39</v>
      </c>
      <c r="AX137" s="14" t="s">
        <v>78</v>
      </c>
      <c r="AY137" s="254" t="s">
        <v>124</v>
      </c>
    </row>
    <row r="138" s="13" customFormat="1">
      <c r="A138" s="13"/>
      <c r="B138" s="223"/>
      <c r="C138" s="224"/>
      <c r="D138" s="225" t="s">
        <v>133</v>
      </c>
      <c r="E138" s="226" t="s">
        <v>32</v>
      </c>
      <c r="F138" s="227" t="s">
        <v>199</v>
      </c>
      <c r="G138" s="224"/>
      <c r="H138" s="228">
        <v>645.33299999999997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133</v>
      </c>
      <c r="AU138" s="234" t="s">
        <v>88</v>
      </c>
      <c r="AV138" s="13" t="s">
        <v>88</v>
      </c>
      <c r="AW138" s="13" t="s">
        <v>39</v>
      </c>
      <c r="AX138" s="13" t="s">
        <v>78</v>
      </c>
      <c r="AY138" s="234" t="s">
        <v>124</v>
      </c>
    </row>
    <row r="139" s="15" customFormat="1">
      <c r="A139" s="15"/>
      <c r="B139" s="257"/>
      <c r="C139" s="258"/>
      <c r="D139" s="225" t="s">
        <v>133</v>
      </c>
      <c r="E139" s="259" t="s">
        <v>32</v>
      </c>
      <c r="F139" s="260" t="s">
        <v>162</v>
      </c>
      <c r="G139" s="258"/>
      <c r="H139" s="261">
        <v>645.33299999999997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7" t="s">
        <v>133</v>
      </c>
      <c r="AU139" s="267" t="s">
        <v>88</v>
      </c>
      <c r="AV139" s="15" t="s">
        <v>129</v>
      </c>
      <c r="AW139" s="15" t="s">
        <v>39</v>
      </c>
      <c r="AX139" s="15" t="s">
        <v>86</v>
      </c>
      <c r="AY139" s="267" t="s">
        <v>124</v>
      </c>
    </row>
    <row r="140" s="2" customFormat="1" ht="49.05" customHeight="1">
      <c r="A140" s="40"/>
      <c r="B140" s="41"/>
      <c r="C140" s="205" t="s">
        <v>205</v>
      </c>
      <c r="D140" s="205" t="s">
        <v>125</v>
      </c>
      <c r="E140" s="206" t="s">
        <v>206</v>
      </c>
      <c r="F140" s="207" t="s">
        <v>207</v>
      </c>
      <c r="G140" s="208" t="s">
        <v>94</v>
      </c>
      <c r="H140" s="209">
        <v>38.700000000000003</v>
      </c>
      <c r="I140" s="210"/>
      <c r="J140" s="211">
        <f>ROUND(I140*H140,2)</f>
        <v>0</v>
      </c>
      <c r="K140" s="207" t="s">
        <v>138</v>
      </c>
      <c r="L140" s="46"/>
      <c r="M140" s="212" t="s">
        <v>32</v>
      </c>
      <c r="N140" s="213" t="s">
        <v>49</v>
      </c>
      <c r="O140" s="86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6" t="s">
        <v>129</v>
      </c>
      <c r="AT140" s="216" t="s">
        <v>125</v>
      </c>
      <c r="AU140" s="216" t="s">
        <v>88</v>
      </c>
      <c r="AY140" s="18" t="s">
        <v>124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86</v>
      </c>
      <c r="BK140" s="217">
        <f>ROUND(I140*H140,2)</f>
        <v>0</v>
      </c>
      <c r="BL140" s="18" t="s">
        <v>129</v>
      </c>
      <c r="BM140" s="216" t="s">
        <v>208</v>
      </c>
    </row>
    <row r="141" s="2" customFormat="1">
      <c r="A141" s="40"/>
      <c r="B141" s="41"/>
      <c r="C141" s="42"/>
      <c r="D141" s="218" t="s">
        <v>131</v>
      </c>
      <c r="E141" s="42"/>
      <c r="F141" s="219" t="s">
        <v>209</v>
      </c>
      <c r="G141" s="42"/>
      <c r="H141" s="42"/>
      <c r="I141" s="220"/>
      <c r="J141" s="42"/>
      <c r="K141" s="42"/>
      <c r="L141" s="46"/>
      <c r="M141" s="221"/>
      <c r="N141" s="22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131</v>
      </c>
      <c r="AU141" s="18" t="s">
        <v>88</v>
      </c>
    </row>
    <row r="142" s="14" customFormat="1">
      <c r="A142" s="14"/>
      <c r="B142" s="245"/>
      <c r="C142" s="246"/>
      <c r="D142" s="225" t="s">
        <v>133</v>
      </c>
      <c r="E142" s="247" t="s">
        <v>32</v>
      </c>
      <c r="F142" s="248" t="s">
        <v>210</v>
      </c>
      <c r="G142" s="246"/>
      <c r="H142" s="247" t="s">
        <v>32</v>
      </c>
      <c r="I142" s="249"/>
      <c r="J142" s="246"/>
      <c r="K142" s="246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133</v>
      </c>
      <c r="AU142" s="254" t="s">
        <v>88</v>
      </c>
      <c r="AV142" s="14" t="s">
        <v>86</v>
      </c>
      <c r="AW142" s="14" t="s">
        <v>39</v>
      </c>
      <c r="AX142" s="14" t="s">
        <v>78</v>
      </c>
      <c r="AY142" s="254" t="s">
        <v>124</v>
      </c>
    </row>
    <row r="143" s="13" customFormat="1">
      <c r="A143" s="13"/>
      <c r="B143" s="223"/>
      <c r="C143" s="224"/>
      <c r="D143" s="225" t="s">
        <v>133</v>
      </c>
      <c r="E143" s="226" t="s">
        <v>32</v>
      </c>
      <c r="F143" s="227" t="s">
        <v>211</v>
      </c>
      <c r="G143" s="224"/>
      <c r="H143" s="228">
        <v>38.700000000000003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133</v>
      </c>
      <c r="AU143" s="234" t="s">
        <v>88</v>
      </c>
      <c r="AV143" s="13" t="s">
        <v>88</v>
      </c>
      <c r="AW143" s="13" t="s">
        <v>39</v>
      </c>
      <c r="AX143" s="13" t="s">
        <v>78</v>
      </c>
      <c r="AY143" s="234" t="s">
        <v>124</v>
      </c>
    </row>
    <row r="144" s="15" customFormat="1">
      <c r="A144" s="15"/>
      <c r="B144" s="257"/>
      <c r="C144" s="258"/>
      <c r="D144" s="225" t="s">
        <v>133</v>
      </c>
      <c r="E144" s="259" t="s">
        <v>32</v>
      </c>
      <c r="F144" s="260" t="s">
        <v>162</v>
      </c>
      <c r="G144" s="258"/>
      <c r="H144" s="261">
        <v>38.700000000000003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7" t="s">
        <v>133</v>
      </c>
      <c r="AU144" s="267" t="s">
        <v>88</v>
      </c>
      <c r="AV144" s="15" t="s">
        <v>129</v>
      </c>
      <c r="AW144" s="15" t="s">
        <v>39</v>
      </c>
      <c r="AX144" s="15" t="s">
        <v>86</v>
      </c>
      <c r="AY144" s="267" t="s">
        <v>124</v>
      </c>
    </row>
    <row r="145" s="2" customFormat="1" ht="37.8" customHeight="1">
      <c r="A145" s="40"/>
      <c r="B145" s="41"/>
      <c r="C145" s="205" t="s">
        <v>212</v>
      </c>
      <c r="D145" s="205" t="s">
        <v>125</v>
      </c>
      <c r="E145" s="206" t="s">
        <v>213</v>
      </c>
      <c r="F145" s="207" t="s">
        <v>214</v>
      </c>
      <c r="G145" s="208" t="s">
        <v>94</v>
      </c>
      <c r="H145" s="209">
        <v>645.33299999999997</v>
      </c>
      <c r="I145" s="210"/>
      <c r="J145" s="211">
        <f>ROUND(I145*H145,2)</f>
        <v>0</v>
      </c>
      <c r="K145" s="207" t="s">
        <v>138</v>
      </c>
      <c r="L145" s="46"/>
      <c r="M145" s="212" t="s">
        <v>32</v>
      </c>
      <c r="N145" s="213" t="s">
        <v>49</v>
      </c>
      <c r="O145" s="86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6" t="s">
        <v>129</v>
      </c>
      <c r="AT145" s="216" t="s">
        <v>125</v>
      </c>
      <c r="AU145" s="216" t="s">
        <v>88</v>
      </c>
      <c r="AY145" s="18" t="s">
        <v>124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86</v>
      </c>
      <c r="BK145" s="217">
        <f>ROUND(I145*H145,2)</f>
        <v>0</v>
      </c>
      <c r="BL145" s="18" t="s">
        <v>129</v>
      </c>
      <c r="BM145" s="216" t="s">
        <v>215</v>
      </c>
    </row>
    <row r="146" s="2" customFormat="1">
      <c r="A146" s="40"/>
      <c r="B146" s="41"/>
      <c r="C146" s="42"/>
      <c r="D146" s="218" t="s">
        <v>131</v>
      </c>
      <c r="E146" s="42"/>
      <c r="F146" s="219" t="s">
        <v>216</v>
      </c>
      <c r="G146" s="42"/>
      <c r="H146" s="42"/>
      <c r="I146" s="220"/>
      <c r="J146" s="42"/>
      <c r="K146" s="42"/>
      <c r="L146" s="46"/>
      <c r="M146" s="221"/>
      <c r="N146" s="22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131</v>
      </c>
      <c r="AU146" s="18" t="s">
        <v>88</v>
      </c>
    </row>
    <row r="147" s="14" customFormat="1">
      <c r="A147" s="14"/>
      <c r="B147" s="245"/>
      <c r="C147" s="246"/>
      <c r="D147" s="225" t="s">
        <v>133</v>
      </c>
      <c r="E147" s="247" t="s">
        <v>32</v>
      </c>
      <c r="F147" s="248" t="s">
        <v>217</v>
      </c>
      <c r="G147" s="246"/>
      <c r="H147" s="247" t="s">
        <v>32</v>
      </c>
      <c r="I147" s="249"/>
      <c r="J147" s="246"/>
      <c r="K147" s="246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133</v>
      </c>
      <c r="AU147" s="254" t="s">
        <v>88</v>
      </c>
      <c r="AV147" s="14" t="s">
        <v>86</v>
      </c>
      <c r="AW147" s="14" t="s">
        <v>39</v>
      </c>
      <c r="AX147" s="14" t="s">
        <v>78</v>
      </c>
      <c r="AY147" s="254" t="s">
        <v>124</v>
      </c>
    </row>
    <row r="148" s="13" customFormat="1">
      <c r="A148" s="13"/>
      <c r="B148" s="223"/>
      <c r="C148" s="224"/>
      <c r="D148" s="225" t="s">
        <v>133</v>
      </c>
      <c r="E148" s="226" t="s">
        <v>32</v>
      </c>
      <c r="F148" s="227" t="s">
        <v>199</v>
      </c>
      <c r="G148" s="224"/>
      <c r="H148" s="228">
        <v>645.33299999999997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133</v>
      </c>
      <c r="AU148" s="234" t="s">
        <v>88</v>
      </c>
      <c r="AV148" s="13" t="s">
        <v>88</v>
      </c>
      <c r="AW148" s="13" t="s">
        <v>39</v>
      </c>
      <c r="AX148" s="13" t="s">
        <v>78</v>
      </c>
      <c r="AY148" s="234" t="s">
        <v>124</v>
      </c>
    </row>
    <row r="149" s="15" customFormat="1">
      <c r="A149" s="15"/>
      <c r="B149" s="257"/>
      <c r="C149" s="258"/>
      <c r="D149" s="225" t="s">
        <v>133</v>
      </c>
      <c r="E149" s="259" t="s">
        <v>32</v>
      </c>
      <c r="F149" s="260" t="s">
        <v>162</v>
      </c>
      <c r="G149" s="258"/>
      <c r="H149" s="261">
        <v>645.33299999999997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133</v>
      </c>
      <c r="AU149" s="267" t="s">
        <v>88</v>
      </c>
      <c r="AV149" s="15" t="s">
        <v>129</v>
      </c>
      <c r="AW149" s="15" t="s">
        <v>39</v>
      </c>
      <c r="AX149" s="15" t="s">
        <v>86</v>
      </c>
      <c r="AY149" s="267" t="s">
        <v>124</v>
      </c>
    </row>
    <row r="150" s="12" customFormat="1" ht="22.8" customHeight="1">
      <c r="A150" s="12"/>
      <c r="B150" s="191"/>
      <c r="C150" s="192"/>
      <c r="D150" s="193" t="s">
        <v>77</v>
      </c>
      <c r="E150" s="255" t="s">
        <v>88</v>
      </c>
      <c r="F150" s="255" t="s">
        <v>218</v>
      </c>
      <c r="G150" s="192"/>
      <c r="H150" s="192"/>
      <c r="I150" s="195"/>
      <c r="J150" s="256">
        <f>BK150</f>
        <v>0</v>
      </c>
      <c r="K150" s="192"/>
      <c r="L150" s="197"/>
      <c r="M150" s="198"/>
      <c r="N150" s="199"/>
      <c r="O150" s="199"/>
      <c r="P150" s="200">
        <f>SUM(P151:P160)</f>
        <v>0</v>
      </c>
      <c r="Q150" s="199"/>
      <c r="R150" s="200">
        <f>SUM(R151:R160)</f>
        <v>3.3041039999999997</v>
      </c>
      <c r="S150" s="199"/>
      <c r="T150" s="201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2" t="s">
        <v>86</v>
      </c>
      <c r="AT150" s="203" t="s">
        <v>77</v>
      </c>
      <c r="AU150" s="203" t="s">
        <v>86</v>
      </c>
      <c r="AY150" s="202" t="s">
        <v>124</v>
      </c>
      <c r="BK150" s="204">
        <f>SUM(BK151:BK160)</f>
        <v>0</v>
      </c>
    </row>
    <row r="151" s="2" customFormat="1" ht="24.15" customHeight="1">
      <c r="A151" s="40"/>
      <c r="B151" s="41"/>
      <c r="C151" s="205" t="s">
        <v>8</v>
      </c>
      <c r="D151" s="205" t="s">
        <v>125</v>
      </c>
      <c r="E151" s="206" t="s">
        <v>219</v>
      </c>
      <c r="F151" s="207" t="s">
        <v>220</v>
      </c>
      <c r="G151" s="208" t="s">
        <v>157</v>
      </c>
      <c r="H151" s="209">
        <v>1.2</v>
      </c>
      <c r="I151" s="210"/>
      <c r="J151" s="211">
        <f>ROUND(I151*H151,2)</f>
        <v>0</v>
      </c>
      <c r="K151" s="207" t="s">
        <v>138</v>
      </c>
      <c r="L151" s="46"/>
      <c r="M151" s="212" t="s">
        <v>32</v>
      </c>
      <c r="N151" s="213" t="s">
        <v>49</v>
      </c>
      <c r="O151" s="86"/>
      <c r="P151" s="214">
        <f>O151*H151</f>
        <v>0</v>
      </c>
      <c r="Q151" s="214">
        <v>2.5018699999999998</v>
      </c>
      <c r="R151" s="214">
        <f>Q151*H151</f>
        <v>3.0022439999999997</v>
      </c>
      <c r="S151" s="214">
        <v>0</v>
      </c>
      <c r="T151" s="21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6" t="s">
        <v>129</v>
      </c>
      <c r="AT151" s="216" t="s">
        <v>125</v>
      </c>
      <c r="AU151" s="216" t="s">
        <v>88</v>
      </c>
      <c r="AY151" s="18" t="s">
        <v>124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86</v>
      </c>
      <c r="BK151" s="217">
        <f>ROUND(I151*H151,2)</f>
        <v>0</v>
      </c>
      <c r="BL151" s="18" t="s">
        <v>129</v>
      </c>
      <c r="BM151" s="216" t="s">
        <v>221</v>
      </c>
    </row>
    <row r="152" s="2" customFormat="1">
      <c r="A152" s="40"/>
      <c r="B152" s="41"/>
      <c r="C152" s="42"/>
      <c r="D152" s="218" t="s">
        <v>131</v>
      </c>
      <c r="E152" s="42"/>
      <c r="F152" s="219" t="s">
        <v>222</v>
      </c>
      <c r="G152" s="42"/>
      <c r="H152" s="42"/>
      <c r="I152" s="220"/>
      <c r="J152" s="42"/>
      <c r="K152" s="42"/>
      <c r="L152" s="46"/>
      <c r="M152" s="221"/>
      <c r="N152" s="22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131</v>
      </c>
      <c r="AU152" s="18" t="s">
        <v>88</v>
      </c>
    </row>
    <row r="153" s="14" customFormat="1">
      <c r="A153" s="14"/>
      <c r="B153" s="245"/>
      <c r="C153" s="246"/>
      <c r="D153" s="225" t="s">
        <v>133</v>
      </c>
      <c r="E153" s="247" t="s">
        <v>32</v>
      </c>
      <c r="F153" s="248" t="s">
        <v>223</v>
      </c>
      <c r="G153" s="246"/>
      <c r="H153" s="247" t="s">
        <v>32</v>
      </c>
      <c r="I153" s="249"/>
      <c r="J153" s="246"/>
      <c r="K153" s="246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133</v>
      </c>
      <c r="AU153" s="254" t="s">
        <v>88</v>
      </c>
      <c r="AV153" s="14" t="s">
        <v>86</v>
      </c>
      <c r="AW153" s="14" t="s">
        <v>39</v>
      </c>
      <c r="AX153" s="14" t="s">
        <v>78</v>
      </c>
      <c r="AY153" s="254" t="s">
        <v>124</v>
      </c>
    </row>
    <row r="154" s="13" customFormat="1">
      <c r="A154" s="13"/>
      <c r="B154" s="223"/>
      <c r="C154" s="224"/>
      <c r="D154" s="225" t="s">
        <v>133</v>
      </c>
      <c r="E154" s="226" t="s">
        <v>32</v>
      </c>
      <c r="F154" s="227" t="s">
        <v>224</v>
      </c>
      <c r="G154" s="224"/>
      <c r="H154" s="228">
        <v>1.2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133</v>
      </c>
      <c r="AU154" s="234" t="s">
        <v>88</v>
      </c>
      <c r="AV154" s="13" t="s">
        <v>88</v>
      </c>
      <c r="AW154" s="13" t="s">
        <v>39</v>
      </c>
      <c r="AX154" s="13" t="s">
        <v>78</v>
      </c>
      <c r="AY154" s="234" t="s">
        <v>124</v>
      </c>
    </row>
    <row r="155" s="15" customFormat="1">
      <c r="A155" s="15"/>
      <c r="B155" s="257"/>
      <c r="C155" s="258"/>
      <c r="D155" s="225" t="s">
        <v>133</v>
      </c>
      <c r="E155" s="259" t="s">
        <v>32</v>
      </c>
      <c r="F155" s="260" t="s">
        <v>162</v>
      </c>
      <c r="G155" s="258"/>
      <c r="H155" s="261">
        <v>1.2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7" t="s">
        <v>133</v>
      </c>
      <c r="AU155" s="267" t="s">
        <v>88</v>
      </c>
      <c r="AV155" s="15" t="s">
        <v>129</v>
      </c>
      <c r="AW155" s="15" t="s">
        <v>39</v>
      </c>
      <c r="AX155" s="15" t="s">
        <v>86</v>
      </c>
      <c r="AY155" s="267" t="s">
        <v>124</v>
      </c>
    </row>
    <row r="156" s="2" customFormat="1" ht="24.15" customHeight="1">
      <c r="A156" s="40"/>
      <c r="B156" s="41"/>
      <c r="C156" s="205" t="s">
        <v>225</v>
      </c>
      <c r="D156" s="205" t="s">
        <v>125</v>
      </c>
      <c r="E156" s="206" t="s">
        <v>226</v>
      </c>
      <c r="F156" s="207" t="s">
        <v>227</v>
      </c>
      <c r="G156" s="208" t="s">
        <v>94</v>
      </c>
      <c r="H156" s="209">
        <v>8.5999999999999996</v>
      </c>
      <c r="I156" s="210"/>
      <c r="J156" s="211">
        <f>ROUND(I156*H156,2)</f>
        <v>0</v>
      </c>
      <c r="K156" s="207" t="s">
        <v>138</v>
      </c>
      <c r="L156" s="46"/>
      <c r="M156" s="212" t="s">
        <v>32</v>
      </c>
      <c r="N156" s="213" t="s">
        <v>49</v>
      </c>
      <c r="O156" s="86"/>
      <c r="P156" s="214">
        <f>O156*H156</f>
        <v>0</v>
      </c>
      <c r="Q156" s="214">
        <v>0.035099999999999999</v>
      </c>
      <c r="R156" s="214">
        <f>Q156*H156</f>
        <v>0.30185999999999996</v>
      </c>
      <c r="S156" s="214">
        <v>0</v>
      </c>
      <c r="T156" s="21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6" t="s">
        <v>129</v>
      </c>
      <c r="AT156" s="216" t="s">
        <v>125</v>
      </c>
      <c r="AU156" s="216" t="s">
        <v>88</v>
      </c>
      <c r="AY156" s="18" t="s">
        <v>124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86</v>
      </c>
      <c r="BK156" s="217">
        <f>ROUND(I156*H156,2)</f>
        <v>0</v>
      </c>
      <c r="BL156" s="18" t="s">
        <v>129</v>
      </c>
      <c r="BM156" s="216" t="s">
        <v>228</v>
      </c>
    </row>
    <row r="157" s="2" customFormat="1">
      <c r="A157" s="40"/>
      <c r="B157" s="41"/>
      <c r="C157" s="42"/>
      <c r="D157" s="218" t="s">
        <v>131</v>
      </c>
      <c r="E157" s="42"/>
      <c r="F157" s="219" t="s">
        <v>229</v>
      </c>
      <c r="G157" s="42"/>
      <c r="H157" s="42"/>
      <c r="I157" s="220"/>
      <c r="J157" s="42"/>
      <c r="K157" s="42"/>
      <c r="L157" s="46"/>
      <c r="M157" s="221"/>
      <c r="N157" s="22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131</v>
      </c>
      <c r="AU157" s="18" t="s">
        <v>88</v>
      </c>
    </row>
    <row r="158" s="14" customFormat="1">
      <c r="A158" s="14"/>
      <c r="B158" s="245"/>
      <c r="C158" s="246"/>
      <c r="D158" s="225" t="s">
        <v>133</v>
      </c>
      <c r="E158" s="247" t="s">
        <v>32</v>
      </c>
      <c r="F158" s="248" t="s">
        <v>230</v>
      </c>
      <c r="G158" s="246"/>
      <c r="H158" s="247" t="s">
        <v>32</v>
      </c>
      <c r="I158" s="249"/>
      <c r="J158" s="246"/>
      <c r="K158" s="246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133</v>
      </c>
      <c r="AU158" s="254" t="s">
        <v>88</v>
      </c>
      <c r="AV158" s="14" t="s">
        <v>86</v>
      </c>
      <c r="AW158" s="14" t="s">
        <v>39</v>
      </c>
      <c r="AX158" s="14" t="s">
        <v>78</v>
      </c>
      <c r="AY158" s="254" t="s">
        <v>124</v>
      </c>
    </row>
    <row r="159" s="13" customFormat="1">
      <c r="A159" s="13"/>
      <c r="B159" s="223"/>
      <c r="C159" s="224"/>
      <c r="D159" s="225" t="s">
        <v>133</v>
      </c>
      <c r="E159" s="226" t="s">
        <v>32</v>
      </c>
      <c r="F159" s="227" t="s">
        <v>231</v>
      </c>
      <c r="G159" s="224"/>
      <c r="H159" s="228">
        <v>8.5999999999999996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133</v>
      </c>
      <c r="AU159" s="234" t="s">
        <v>88</v>
      </c>
      <c r="AV159" s="13" t="s">
        <v>88</v>
      </c>
      <c r="AW159" s="13" t="s">
        <v>39</v>
      </c>
      <c r="AX159" s="13" t="s">
        <v>78</v>
      </c>
      <c r="AY159" s="234" t="s">
        <v>124</v>
      </c>
    </row>
    <row r="160" s="15" customFormat="1">
      <c r="A160" s="15"/>
      <c r="B160" s="257"/>
      <c r="C160" s="258"/>
      <c r="D160" s="225" t="s">
        <v>133</v>
      </c>
      <c r="E160" s="259" t="s">
        <v>32</v>
      </c>
      <c r="F160" s="260" t="s">
        <v>162</v>
      </c>
      <c r="G160" s="258"/>
      <c r="H160" s="261">
        <v>8.5999999999999996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7" t="s">
        <v>133</v>
      </c>
      <c r="AU160" s="267" t="s">
        <v>88</v>
      </c>
      <c r="AV160" s="15" t="s">
        <v>129</v>
      </c>
      <c r="AW160" s="15" t="s">
        <v>39</v>
      </c>
      <c r="AX160" s="15" t="s">
        <v>86</v>
      </c>
      <c r="AY160" s="267" t="s">
        <v>124</v>
      </c>
    </row>
    <row r="161" s="12" customFormat="1" ht="22.8" customHeight="1">
      <c r="A161" s="12"/>
      <c r="B161" s="191"/>
      <c r="C161" s="192"/>
      <c r="D161" s="193" t="s">
        <v>77</v>
      </c>
      <c r="E161" s="255" t="s">
        <v>96</v>
      </c>
      <c r="F161" s="255" t="s">
        <v>232</v>
      </c>
      <c r="G161" s="192"/>
      <c r="H161" s="192"/>
      <c r="I161" s="195"/>
      <c r="J161" s="256">
        <f>BK161</f>
        <v>0</v>
      </c>
      <c r="K161" s="192"/>
      <c r="L161" s="197"/>
      <c r="M161" s="198"/>
      <c r="N161" s="199"/>
      <c r="O161" s="199"/>
      <c r="P161" s="200">
        <f>SUM(P162:P168)</f>
        <v>0</v>
      </c>
      <c r="Q161" s="199"/>
      <c r="R161" s="200">
        <f>SUM(R162:R168)</f>
        <v>0.01618</v>
      </c>
      <c r="S161" s="199"/>
      <c r="T161" s="201">
        <f>SUM(T162:T168)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2" t="s">
        <v>86</v>
      </c>
      <c r="AT161" s="203" t="s">
        <v>77</v>
      </c>
      <c r="AU161" s="203" t="s">
        <v>86</v>
      </c>
      <c r="AY161" s="202" t="s">
        <v>124</v>
      </c>
      <c r="BK161" s="204">
        <f>SUM(BK162:BK168)</f>
        <v>0</v>
      </c>
    </row>
    <row r="162" s="2" customFormat="1" ht="44.25" customHeight="1">
      <c r="A162" s="40"/>
      <c r="B162" s="41"/>
      <c r="C162" s="205" t="s">
        <v>233</v>
      </c>
      <c r="D162" s="205" t="s">
        <v>125</v>
      </c>
      <c r="E162" s="206" t="s">
        <v>234</v>
      </c>
      <c r="F162" s="207" t="s">
        <v>235</v>
      </c>
      <c r="G162" s="208" t="s">
        <v>236</v>
      </c>
      <c r="H162" s="209">
        <v>1</v>
      </c>
      <c r="I162" s="210"/>
      <c r="J162" s="211">
        <f>ROUND(I162*H162,2)</f>
        <v>0</v>
      </c>
      <c r="K162" s="207" t="s">
        <v>138</v>
      </c>
      <c r="L162" s="46"/>
      <c r="M162" s="212" t="s">
        <v>32</v>
      </c>
      <c r="N162" s="213" t="s">
        <v>49</v>
      </c>
      <c r="O162" s="86"/>
      <c r="P162" s="214">
        <f>O162*H162</f>
        <v>0</v>
      </c>
      <c r="Q162" s="214">
        <v>0.0046800000000000001</v>
      </c>
      <c r="R162" s="214">
        <f>Q162*H162</f>
        <v>0.0046800000000000001</v>
      </c>
      <c r="S162" s="214">
        <v>0</v>
      </c>
      <c r="T162" s="21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6" t="s">
        <v>129</v>
      </c>
      <c r="AT162" s="216" t="s">
        <v>125</v>
      </c>
      <c r="AU162" s="216" t="s">
        <v>88</v>
      </c>
      <c r="AY162" s="18" t="s">
        <v>124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86</v>
      </c>
      <c r="BK162" s="217">
        <f>ROUND(I162*H162,2)</f>
        <v>0</v>
      </c>
      <c r="BL162" s="18" t="s">
        <v>129</v>
      </c>
      <c r="BM162" s="216" t="s">
        <v>237</v>
      </c>
    </row>
    <row r="163" s="2" customFormat="1">
      <c r="A163" s="40"/>
      <c r="B163" s="41"/>
      <c r="C163" s="42"/>
      <c r="D163" s="218" t="s">
        <v>131</v>
      </c>
      <c r="E163" s="42"/>
      <c r="F163" s="219" t="s">
        <v>238</v>
      </c>
      <c r="G163" s="42"/>
      <c r="H163" s="42"/>
      <c r="I163" s="220"/>
      <c r="J163" s="42"/>
      <c r="K163" s="42"/>
      <c r="L163" s="46"/>
      <c r="M163" s="221"/>
      <c r="N163" s="22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131</v>
      </c>
      <c r="AU163" s="18" t="s">
        <v>88</v>
      </c>
    </row>
    <row r="164" s="14" customFormat="1">
      <c r="A164" s="14"/>
      <c r="B164" s="245"/>
      <c r="C164" s="246"/>
      <c r="D164" s="225" t="s">
        <v>133</v>
      </c>
      <c r="E164" s="247" t="s">
        <v>32</v>
      </c>
      <c r="F164" s="248" t="s">
        <v>239</v>
      </c>
      <c r="G164" s="246"/>
      <c r="H164" s="247" t="s">
        <v>32</v>
      </c>
      <c r="I164" s="249"/>
      <c r="J164" s="246"/>
      <c r="K164" s="246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133</v>
      </c>
      <c r="AU164" s="254" t="s">
        <v>88</v>
      </c>
      <c r="AV164" s="14" t="s">
        <v>86</v>
      </c>
      <c r="AW164" s="14" t="s">
        <v>39</v>
      </c>
      <c r="AX164" s="14" t="s">
        <v>78</v>
      </c>
      <c r="AY164" s="254" t="s">
        <v>124</v>
      </c>
    </row>
    <row r="165" s="13" customFormat="1">
      <c r="A165" s="13"/>
      <c r="B165" s="223"/>
      <c r="C165" s="224"/>
      <c r="D165" s="225" t="s">
        <v>133</v>
      </c>
      <c r="E165" s="226" t="s">
        <v>32</v>
      </c>
      <c r="F165" s="227" t="s">
        <v>86</v>
      </c>
      <c r="G165" s="224"/>
      <c r="H165" s="228">
        <v>1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133</v>
      </c>
      <c r="AU165" s="234" t="s">
        <v>88</v>
      </c>
      <c r="AV165" s="13" t="s">
        <v>88</v>
      </c>
      <c r="AW165" s="13" t="s">
        <v>39</v>
      </c>
      <c r="AX165" s="13" t="s">
        <v>78</v>
      </c>
      <c r="AY165" s="234" t="s">
        <v>124</v>
      </c>
    </row>
    <row r="166" s="15" customFormat="1">
      <c r="A166" s="15"/>
      <c r="B166" s="257"/>
      <c r="C166" s="258"/>
      <c r="D166" s="225" t="s">
        <v>133</v>
      </c>
      <c r="E166" s="259" t="s">
        <v>32</v>
      </c>
      <c r="F166" s="260" t="s">
        <v>162</v>
      </c>
      <c r="G166" s="258"/>
      <c r="H166" s="261">
        <v>1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7" t="s">
        <v>133</v>
      </c>
      <c r="AU166" s="267" t="s">
        <v>88</v>
      </c>
      <c r="AV166" s="15" t="s">
        <v>129</v>
      </c>
      <c r="AW166" s="15" t="s">
        <v>39</v>
      </c>
      <c r="AX166" s="15" t="s">
        <v>86</v>
      </c>
      <c r="AY166" s="267" t="s">
        <v>124</v>
      </c>
    </row>
    <row r="167" s="2" customFormat="1" ht="24.15" customHeight="1">
      <c r="A167" s="40"/>
      <c r="B167" s="41"/>
      <c r="C167" s="235" t="s">
        <v>240</v>
      </c>
      <c r="D167" s="235" t="s">
        <v>134</v>
      </c>
      <c r="E167" s="236" t="s">
        <v>241</v>
      </c>
      <c r="F167" s="237" t="s">
        <v>242</v>
      </c>
      <c r="G167" s="238" t="s">
        <v>236</v>
      </c>
      <c r="H167" s="239">
        <v>1</v>
      </c>
      <c r="I167" s="240"/>
      <c r="J167" s="241">
        <f>ROUND(I167*H167,2)</f>
        <v>0</v>
      </c>
      <c r="K167" s="237" t="s">
        <v>138</v>
      </c>
      <c r="L167" s="242"/>
      <c r="M167" s="243" t="s">
        <v>32</v>
      </c>
      <c r="N167" s="244" t="s">
        <v>49</v>
      </c>
      <c r="O167" s="86"/>
      <c r="P167" s="214">
        <f>O167*H167</f>
        <v>0</v>
      </c>
      <c r="Q167" s="214">
        <v>0.0050000000000000001</v>
      </c>
      <c r="R167" s="214">
        <f>Q167*H167</f>
        <v>0.0050000000000000001</v>
      </c>
      <c r="S167" s="214">
        <v>0</v>
      </c>
      <c r="T167" s="21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6" t="s">
        <v>139</v>
      </c>
      <c r="AT167" s="216" t="s">
        <v>134</v>
      </c>
      <c r="AU167" s="216" t="s">
        <v>88</v>
      </c>
      <c r="AY167" s="18" t="s">
        <v>124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86</v>
      </c>
      <c r="BK167" s="217">
        <f>ROUND(I167*H167,2)</f>
        <v>0</v>
      </c>
      <c r="BL167" s="18" t="s">
        <v>129</v>
      </c>
      <c r="BM167" s="216" t="s">
        <v>243</v>
      </c>
    </row>
    <row r="168" s="2" customFormat="1" ht="21.75" customHeight="1">
      <c r="A168" s="40"/>
      <c r="B168" s="41"/>
      <c r="C168" s="235" t="s">
        <v>244</v>
      </c>
      <c r="D168" s="235" t="s">
        <v>134</v>
      </c>
      <c r="E168" s="236" t="s">
        <v>245</v>
      </c>
      <c r="F168" s="237" t="s">
        <v>246</v>
      </c>
      <c r="G168" s="238" t="s">
        <v>236</v>
      </c>
      <c r="H168" s="239">
        <v>1</v>
      </c>
      <c r="I168" s="240"/>
      <c r="J168" s="241">
        <f>ROUND(I168*H168,2)</f>
        <v>0</v>
      </c>
      <c r="K168" s="237" t="s">
        <v>138</v>
      </c>
      <c r="L168" s="242"/>
      <c r="M168" s="243" t="s">
        <v>32</v>
      </c>
      <c r="N168" s="244" t="s">
        <v>49</v>
      </c>
      <c r="O168" s="86"/>
      <c r="P168" s="214">
        <f>O168*H168</f>
        <v>0</v>
      </c>
      <c r="Q168" s="214">
        <v>0.0064999999999999997</v>
      </c>
      <c r="R168" s="214">
        <f>Q168*H168</f>
        <v>0.0064999999999999997</v>
      </c>
      <c r="S168" s="214">
        <v>0</v>
      </c>
      <c r="T168" s="21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6" t="s">
        <v>139</v>
      </c>
      <c r="AT168" s="216" t="s">
        <v>134</v>
      </c>
      <c r="AU168" s="216" t="s">
        <v>88</v>
      </c>
      <c r="AY168" s="18" t="s">
        <v>124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86</v>
      </c>
      <c r="BK168" s="217">
        <f>ROUND(I168*H168,2)</f>
        <v>0</v>
      </c>
      <c r="BL168" s="18" t="s">
        <v>129</v>
      </c>
      <c r="BM168" s="216" t="s">
        <v>247</v>
      </c>
    </row>
    <row r="169" s="12" customFormat="1" ht="22.8" customHeight="1">
      <c r="A169" s="12"/>
      <c r="B169" s="191"/>
      <c r="C169" s="192"/>
      <c r="D169" s="193" t="s">
        <v>77</v>
      </c>
      <c r="E169" s="255" t="s">
        <v>248</v>
      </c>
      <c r="F169" s="255" t="s">
        <v>249</v>
      </c>
      <c r="G169" s="192"/>
      <c r="H169" s="192"/>
      <c r="I169" s="195"/>
      <c r="J169" s="256">
        <f>BK169</f>
        <v>0</v>
      </c>
      <c r="K169" s="192"/>
      <c r="L169" s="197"/>
      <c r="M169" s="198"/>
      <c r="N169" s="199"/>
      <c r="O169" s="199"/>
      <c r="P169" s="200">
        <f>SUM(P170:P171)</f>
        <v>0</v>
      </c>
      <c r="Q169" s="199"/>
      <c r="R169" s="200">
        <f>SUM(R170:R171)</f>
        <v>0</v>
      </c>
      <c r="S169" s="199"/>
      <c r="T169" s="201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2" t="s">
        <v>86</v>
      </c>
      <c r="AT169" s="203" t="s">
        <v>77</v>
      </c>
      <c r="AU169" s="203" t="s">
        <v>86</v>
      </c>
      <c r="AY169" s="202" t="s">
        <v>124</v>
      </c>
      <c r="BK169" s="204">
        <f>SUM(BK170:BK171)</f>
        <v>0</v>
      </c>
    </row>
    <row r="170" s="2" customFormat="1" ht="21.75" customHeight="1">
      <c r="A170" s="40"/>
      <c r="B170" s="41"/>
      <c r="C170" s="205" t="s">
        <v>250</v>
      </c>
      <c r="D170" s="205" t="s">
        <v>125</v>
      </c>
      <c r="E170" s="206" t="s">
        <v>251</v>
      </c>
      <c r="F170" s="207" t="s">
        <v>252</v>
      </c>
      <c r="G170" s="208" t="s">
        <v>137</v>
      </c>
      <c r="H170" s="209">
        <v>14.769</v>
      </c>
      <c r="I170" s="210"/>
      <c r="J170" s="211">
        <f>ROUND(I170*H170,2)</f>
        <v>0</v>
      </c>
      <c r="K170" s="207" t="s">
        <v>138</v>
      </c>
      <c r="L170" s="46"/>
      <c r="M170" s="212" t="s">
        <v>32</v>
      </c>
      <c r="N170" s="213" t="s">
        <v>49</v>
      </c>
      <c r="O170" s="86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6" t="s">
        <v>129</v>
      </c>
      <c r="AT170" s="216" t="s">
        <v>125</v>
      </c>
      <c r="AU170" s="216" t="s">
        <v>88</v>
      </c>
      <c r="AY170" s="18" t="s">
        <v>124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86</v>
      </c>
      <c r="BK170" s="217">
        <f>ROUND(I170*H170,2)</f>
        <v>0</v>
      </c>
      <c r="BL170" s="18" t="s">
        <v>129</v>
      </c>
      <c r="BM170" s="216" t="s">
        <v>253</v>
      </c>
    </row>
    <row r="171" s="2" customFormat="1">
      <c r="A171" s="40"/>
      <c r="B171" s="41"/>
      <c r="C171" s="42"/>
      <c r="D171" s="218" t="s">
        <v>131</v>
      </c>
      <c r="E171" s="42"/>
      <c r="F171" s="219" t="s">
        <v>254</v>
      </c>
      <c r="G171" s="42"/>
      <c r="H171" s="42"/>
      <c r="I171" s="220"/>
      <c r="J171" s="42"/>
      <c r="K171" s="42"/>
      <c r="L171" s="46"/>
      <c r="M171" s="268"/>
      <c r="N171" s="269"/>
      <c r="O171" s="270"/>
      <c r="P171" s="270"/>
      <c r="Q171" s="270"/>
      <c r="R171" s="270"/>
      <c r="S171" s="270"/>
      <c r="T171" s="271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131</v>
      </c>
      <c r="AU171" s="18" t="s">
        <v>88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xoFqzRiHzkOfFgUTbUMLJxJApRi2LZIKObwKsdfvs+k5umSMqTlenUuW8d+dRbtT1jFmg/1iQXFnURuU9a1xbA==" hashValue="UxMLV/HZd9rsQQSJPJokvYF/7zI4x27In/0U0DqGFuOBktSnfoAgMVud7I3VQTDmkwaP+dmf5l9Zfd6/ebYzcQ==" algorithmName="SHA-512" password="D3A3"/>
  <autoFilter ref="C84:K17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1_02/561051111"/>
    <hyperlink ref="F94" r:id="rId2" display="https://podminky.urs.cz/item/CS_URS_2021_02/564931511"/>
    <hyperlink ref="F97" r:id="rId3" display="https://podminky.urs.cz/item/CS_URS_2021_02/573451112"/>
    <hyperlink ref="F102" r:id="rId4" display="https://podminky.urs.cz/item/CS_URS_2022_01/122252203"/>
    <hyperlink ref="F107" r:id="rId5" display="https://podminky.urs.cz/item/CS_URS_2022_01/162251102"/>
    <hyperlink ref="F112" r:id="rId6" display="https://podminky.urs.cz/item/CS_URS_2022_01/167151111"/>
    <hyperlink ref="F117" r:id="rId7" display="https://podminky.urs.cz/item/CS_URS_2022_01/171152101"/>
    <hyperlink ref="F122" r:id="rId8" display="https://podminky.urs.cz/item/CS_URS_2022_01/171152501"/>
    <hyperlink ref="F127" r:id="rId9" display="https://podminky.urs.cz/item/CS_URS_2022_01/171251201"/>
    <hyperlink ref="F132" r:id="rId10" display="https://podminky.urs.cz/item/CS_URS_2022_01/181451162"/>
    <hyperlink ref="F141" r:id="rId11" display="https://podminky.urs.cz/item/CS_URS_2022_01/182151111"/>
    <hyperlink ref="F146" r:id="rId12" display="https://podminky.urs.cz/item/CS_URS_2022_01/182351023"/>
    <hyperlink ref="F152" r:id="rId13" display="https://podminky.urs.cz/item/CS_URS_2022_01/274315512"/>
    <hyperlink ref="F157" r:id="rId14" display="https://podminky.urs.cz/item/CS_URS_2022_01/274351111"/>
    <hyperlink ref="F163" r:id="rId15" display="https://podminky.urs.cz/item/CS_URS_2022_01/338171111"/>
    <hyperlink ref="F171" r:id="rId16" display="https://podminky.urs.cz/item/CS_URS_2022_01/99833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1"/>
      <c r="AT3" s="18" t="s">
        <v>88</v>
      </c>
    </row>
    <row r="4" s="1" customFormat="1" ht="24.96" customHeight="1">
      <c r="B4" s="21"/>
      <c r="D4" s="133" t="s">
        <v>97</v>
      </c>
      <c r="L4" s="21"/>
      <c r="M4" s="13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5" t="s">
        <v>16</v>
      </c>
      <c r="L6" s="21"/>
    </row>
    <row r="7" s="1" customFormat="1" ht="16.5" customHeight="1">
      <c r="B7" s="21"/>
      <c r="E7" s="136" t="str">
        <f>'Rekapitulace stavby'!K6</f>
        <v>Rybník Voříšek v k.ú. Rašovice u Hlasiva SO 05 Polní cesta</v>
      </c>
      <c r="F7" s="135"/>
      <c r="G7" s="135"/>
      <c r="H7" s="135"/>
      <c r="L7" s="21"/>
    </row>
    <row r="8" s="2" customFormat="1" ht="12" customHeight="1">
      <c r="A8" s="40"/>
      <c r="B8" s="46"/>
      <c r="C8" s="40"/>
      <c r="D8" s="135" t="s">
        <v>98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255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32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30. 11. 2021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30</v>
      </c>
      <c r="E14" s="40"/>
      <c r="F14" s="40"/>
      <c r="G14" s="40"/>
      <c r="H14" s="40"/>
      <c r="I14" s="135" t="s">
        <v>31</v>
      </c>
      <c r="J14" s="139" t="s">
        <v>32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33</v>
      </c>
      <c r="F15" s="40"/>
      <c r="G15" s="40"/>
      <c r="H15" s="40"/>
      <c r="I15" s="135" t="s">
        <v>34</v>
      </c>
      <c r="J15" s="139" t="s">
        <v>32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35</v>
      </c>
      <c r="E17" s="40"/>
      <c r="F17" s="40"/>
      <c r="G17" s="40"/>
      <c r="H17" s="40"/>
      <c r="I17" s="135" t="s">
        <v>31</v>
      </c>
      <c r="J17" s="34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9"/>
      <c r="G18" s="139"/>
      <c r="H18" s="139"/>
      <c r="I18" s="135" t="s">
        <v>34</v>
      </c>
      <c r="J18" s="34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37</v>
      </c>
      <c r="E20" s="40"/>
      <c r="F20" s="40"/>
      <c r="G20" s="40"/>
      <c r="H20" s="40"/>
      <c r="I20" s="135" t="s">
        <v>31</v>
      </c>
      <c r="J20" s="139" t="s">
        <v>32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38</v>
      </c>
      <c r="F21" s="40"/>
      <c r="G21" s="40"/>
      <c r="H21" s="40"/>
      <c r="I21" s="135" t="s">
        <v>34</v>
      </c>
      <c r="J21" s="139" t="s">
        <v>32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40</v>
      </c>
      <c r="E23" s="40"/>
      <c r="F23" s="40"/>
      <c r="G23" s="40"/>
      <c r="H23" s="40"/>
      <c r="I23" s="135" t="s">
        <v>31</v>
      </c>
      <c r="J23" s="139" t="s">
        <v>32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41</v>
      </c>
      <c r="F24" s="40"/>
      <c r="G24" s="40"/>
      <c r="H24" s="40"/>
      <c r="I24" s="135" t="s">
        <v>34</v>
      </c>
      <c r="J24" s="139" t="s">
        <v>32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42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32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44</v>
      </c>
      <c r="E30" s="40"/>
      <c r="F30" s="40"/>
      <c r="G30" s="40"/>
      <c r="H30" s="40"/>
      <c r="I30" s="40"/>
      <c r="J30" s="147">
        <f>ROUND(J85,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46</v>
      </c>
      <c r="G32" s="40"/>
      <c r="H32" s="40"/>
      <c r="I32" s="148" t="s">
        <v>45</v>
      </c>
      <c r="J32" s="148" t="s">
        <v>47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48</v>
      </c>
      <c r="E33" s="135" t="s">
        <v>49</v>
      </c>
      <c r="F33" s="150">
        <f>ROUND((SUM(BE85:BE141)),  2)</f>
        <v>0</v>
      </c>
      <c r="G33" s="40"/>
      <c r="H33" s="40"/>
      <c r="I33" s="151">
        <v>0.20999999999999999</v>
      </c>
      <c r="J33" s="150">
        <f>ROUND(((SUM(BE85:BE141))*I33),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50</v>
      </c>
      <c r="F34" s="150">
        <f>ROUND((SUM(BF85:BF141)),  2)</f>
        <v>0</v>
      </c>
      <c r="G34" s="40"/>
      <c r="H34" s="40"/>
      <c r="I34" s="151">
        <v>0.14999999999999999</v>
      </c>
      <c r="J34" s="150">
        <f>ROUND(((SUM(BF85:BF141))*I34),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51</v>
      </c>
      <c r="F35" s="150">
        <f>ROUND((SUM(BG85:BG141)),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52</v>
      </c>
      <c r="F36" s="150">
        <f>ROUND((SUM(BH85:BH141)),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53</v>
      </c>
      <c r="F37" s="150">
        <f>ROUND((SUM(BI85:BI141)),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54</v>
      </c>
      <c r="E39" s="154"/>
      <c r="F39" s="154"/>
      <c r="G39" s="155" t="s">
        <v>55</v>
      </c>
      <c r="H39" s="156" t="s">
        <v>56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Rybník Voříšek v k.ú. Rašovice u Hlasiva SO 05 Polní cesta</v>
      </c>
      <c r="F48" s="33"/>
      <c r="G48" s="33"/>
      <c r="H48" s="33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Rašovice u Hlasiva</v>
      </c>
      <c r="G52" s="42"/>
      <c r="H52" s="42"/>
      <c r="I52" s="33" t="s">
        <v>24</v>
      </c>
      <c r="J52" s="74" t="str">
        <f>IF(J12="","",J12)</f>
        <v>30. 11. 2021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Projekce rybníky</v>
      </c>
      <c r="G54" s="42"/>
      <c r="H54" s="42"/>
      <c r="I54" s="33" t="s">
        <v>37</v>
      </c>
      <c r="J54" s="38" t="str">
        <f>E21</f>
        <v>Ing. Pavel Janouš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 Micheala Přenosilová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76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103</v>
      </c>
    </row>
    <row r="60" s="9" customFormat="1" ht="24.96" customHeight="1">
      <c r="A60" s="9"/>
      <c r="B60" s="168"/>
      <c r="C60" s="169"/>
      <c r="D60" s="170" t="s">
        <v>105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255</v>
      </c>
      <c r="E61" s="171"/>
      <c r="F61" s="171"/>
      <c r="G61" s="171"/>
      <c r="H61" s="171"/>
      <c r="I61" s="171"/>
      <c r="J61" s="172">
        <f>J87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4"/>
      <c r="C62" s="175"/>
      <c r="D62" s="176" t="s">
        <v>256</v>
      </c>
      <c r="E62" s="177"/>
      <c r="F62" s="177"/>
      <c r="G62" s="177"/>
      <c r="H62" s="177"/>
      <c r="I62" s="177"/>
      <c r="J62" s="178">
        <f>J88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257</v>
      </c>
      <c r="E63" s="177"/>
      <c r="F63" s="177"/>
      <c r="G63" s="177"/>
      <c r="H63" s="177"/>
      <c r="I63" s="177"/>
      <c r="J63" s="178">
        <f>J107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258</v>
      </c>
      <c r="E64" s="177"/>
      <c r="F64" s="177"/>
      <c r="G64" s="177"/>
      <c r="H64" s="177"/>
      <c r="I64" s="177"/>
      <c r="J64" s="178">
        <f>J113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259</v>
      </c>
      <c r="E65" s="177"/>
      <c r="F65" s="177"/>
      <c r="G65" s="177"/>
      <c r="H65" s="177"/>
      <c r="I65" s="177"/>
      <c r="J65" s="178">
        <f>J120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110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3" t="str">
        <f>E7</f>
        <v>Rybník Voříšek v k.ú. Rašovice u Hlasiva SO 05 Polní cesta</v>
      </c>
      <c r="F75" s="33"/>
      <c r="G75" s="33"/>
      <c r="H75" s="33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98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VRN - Vedlejší rozpočtové náklady</v>
      </c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>Rašovice u Hlasiva</v>
      </c>
      <c r="G79" s="42"/>
      <c r="H79" s="42"/>
      <c r="I79" s="33" t="s">
        <v>24</v>
      </c>
      <c r="J79" s="74" t="str">
        <f>IF(J12="","",J12)</f>
        <v>30. 11. 2021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30</v>
      </c>
      <c r="D81" s="42"/>
      <c r="E81" s="42"/>
      <c r="F81" s="28" t="str">
        <f>E15</f>
        <v>Projekce rybníky</v>
      </c>
      <c r="G81" s="42"/>
      <c r="H81" s="42"/>
      <c r="I81" s="33" t="s">
        <v>37</v>
      </c>
      <c r="J81" s="38" t="str">
        <f>E21</f>
        <v>Ing. Pavel Janouš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3" t="s">
        <v>35</v>
      </c>
      <c r="D82" s="42"/>
      <c r="E82" s="42"/>
      <c r="F82" s="28" t="str">
        <f>IF(E18="","",E18)</f>
        <v>Vyplň údaj</v>
      </c>
      <c r="G82" s="42"/>
      <c r="H82" s="42"/>
      <c r="I82" s="33" t="s">
        <v>40</v>
      </c>
      <c r="J82" s="38" t="str">
        <f>E24</f>
        <v>Ing. Micheala Přenosilová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0"/>
      <c r="B84" s="181"/>
      <c r="C84" s="182" t="s">
        <v>111</v>
      </c>
      <c r="D84" s="183" t="s">
        <v>63</v>
      </c>
      <c r="E84" s="183" t="s">
        <v>59</v>
      </c>
      <c r="F84" s="183" t="s">
        <v>60</v>
      </c>
      <c r="G84" s="183" t="s">
        <v>112</v>
      </c>
      <c r="H84" s="183" t="s">
        <v>113</v>
      </c>
      <c r="I84" s="183" t="s">
        <v>114</v>
      </c>
      <c r="J84" s="183" t="s">
        <v>102</v>
      </c>
      <c r="K84" s="184" t="s">
        <v>115</v>
      </c>
      <c r="L84" s="185"/>
      <c r="M84" s="94" t="s">
        <v>32</v>
      </c>
      <c r="N84" s="95" t="s">
        <v>48</v>
      </c>
      <c r="O84" s="95" t="s">
        <v>116</v>
      </c>
      <c r="P84" s="95" t="s">
        <v>117</v>
      </c>
      <c r="Q84" s="95" t="s">
        <v>118</v>
      </c>
      <c r="R84" s="95" t="s">
        <v>119</v>
      </c>
      <c r="S84" s="95" t="s">
        <v>120</v>
      </c>
      <c r="T84" s="96" t="s">
        <v>121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0"/>
      <c r="B85" s="41"/>
      <c r="C85" s="101" t="s">
        <v>122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P86+P87</f>
        <v>0</v>
      </c>
      <c r="Q85" s="98"/>
      <c r="R85" s="188">
        <f>R86+R87</f>
        <v>0</v>
      </c>
      <c r="S85" s="98"/>
      <c r="T85" s="189">
        <f>T86+T87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77</v>
      </c>
      <c r="AU85" s="18" t="s">
        <v>103</v>
      </c>
      <c r="BK85" s="190">
        <f>BK86+BK87</f>
        <v>0</v>
      </c>
    </row>
    <row r="86" s="12" customFormat="1" ht="25.92" customHeight="1">
      <c r="A86" s="12"/>
      <c r="B86" s="191"/>
      <c r="C86" s="192"/>
      <c r="D86" s="193" t="s">
        <v>77</v>
      </c>
      <c r="E86" s="194" t="s">
        <v>151</v>
      </c>
      <c r="F86" s="194" t="s">
        <v>152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v>0</v>
      </c>
      <c r="Q86" s="199"/>
      <c r="R86" s="200">
        <v>0</v>
      </c>
      <c r="S86" s="199"/>
      <c r="T86" s="201"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86</v>
      </c>
      <c r="AT86" s="203" t="s">
        <v>77</v>
      </c>
      <c r="AU86" s="203" t="s">
        <v>78</v>
      </c>
      <c r="AY86" s="202" t="s">
        <v>124</v>
      </c>
      <c r="BK86" s="204">
        <v>0</v>
      </c>
    </row>
    <row r="87" s="12" customFormat="1" ht="25.92" customHeight="1">
      <c r="A87" s="12"/>
      <c r="B87" s="191"/>
      <c r="C87" s="192"/>
      <c r="D87" s="193" t="s">
        <v>77</v>
      </c>
      <c r="E87" s="194" t="s">
        <v>89</v>
      </c>
      <c r="F87" s="194" t="s">
        <v>90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P88+P107+P113+P120</f>
        <v>0</v>
      </c>
      <c r="Q87" s="199"/>
      <c r="R87" s="200">
        <f>R88+R107+R113+R120</f>
        <v>0</v>
      </c>
      <c r="S87" s="199"/>
      <c r="T87" s="201">
        <f>T88+T107+T113+T120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154</v>
      </c>
      <c r="AT87" s="203" t="s">
        <v>77</v>
      </c>
      <c r="AU87" s="203" t="s">
        <v>78</v>
      </c>
      <c r="AY87" s="202" t="s">
        <v>124</v>
      </c>
      <c r="BK87" s="204">
        <f>BK88+BK107+BK113+BK120</f>
        <v>0</v>
      </c>
    </row>
    <row r="88" s="12" customFormat="1" ht="22.8" customHeight="1">
      <c r="A88" s="12"/>
      <c r="B88" s="191"/>
      <c r="C88" s="192"/>
      <c r="D88" s="193" t="s">
        <v>77</v>
      </c>
      <c r="E88" s="255" t="s">
        <v>260</v>
      </c>
      <c r="F88" s="255" t="s">
        <v>261</v>
      </c>
      <c r="G88" s="192"/>
      <c r="H88" s="192"/>
      <c r="I88" s="195"/>
      <c r="J88" s="256">
        <f>BK88</f>
        <v>0</v>
      </c>
      <c r="K88" s="192"/>
      <c r="L88" s="197"/>
      <c r="M88" s="198"/>
      <c r="N88" s="199"/>
      <c r="O88" s="199"/>
      <c r="P88" s="200">
        <f>SUM(P89:P106)</f>
        <v>0</v>
      </c>
      <c r="Q88" s="199"/>
      <c r="R88" s="200">
        <f>SUM(R89:R106)</f>
        <v>0</v>
      </c>
      <c r="S88" s="199"/>
      <c r="T88" s="201">
        <f>SUM(T89:T106)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154</v>
      </c>
      <c r="AT88" s="203" t="s">
        <v>77</v>
      </c>
      <c r="AU88" s="203" t="s">
        <v>86</v>
      </c>
      <c r="AY88" s="202" t="s">
        <v>124</v>
      </c>
      <c r="BK88" s="204">
        <f>SUM(BK89:BK106)</f>
        <v>0</v>
      </c>
    </row>
    <row r="89" s="2" customFormat="1" ht="16.5" customHeight="1">
      <c r="A89" s="40"/>
      <c r="B89" s="41"/>
      <c r="C89" s="205" t="s">
        <v>86</v>
      </c>
      <c r="D89" s="205" t="s">
        <v>125</v>
      </c>
      <c r="E89" s="206" t="s">
        <v>262</v>
      </c>
      <c r="F89" s="207" t="s">
        <v>263</v>
      </c>
      <c r="G89" s="208" t="s">
        <v>264</v>
      </c>
      <c r="H89" s="209">
        <v>1</v>
      </c>
      <c r="I89" s="210"/>
      <c r="J89" s="211">
        <f>ROUND(I89*H89,2)</f>
        <v>0</v>
      </c>
      <c r="K89" s="207" t="s">
        <v>138</v>
      </c>
      <c r="L89" s="46"/>
      <c r="M89" s="212" t="s">
        <v>32</v>
      </c>
      <c r="N89" s="213" t="s">
        <v>49</v>
      </c>
      <c r="O89" s="86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6" t="s">
        <v>265</v>
      </c>
      <c r="AT89" s="216" t="s">
        <v>125</v>
      </c>
      <c r="AU89" s="216" t="s">
        <v>88</v>
      </c>
      <c r="AY89" s="18" t="s">
        <v>124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86</v>
      </c>
      <c r="BK89" s="217">
        <f>ROUND(I89*H89,2)</f>
        <v>0</v>
      </c>
      <c r="BL89" s="18" t="s">
        <v>265</v>
      </c>
      <c r="BM89" s="216" t="s">
        <v>266</v>
      </c>
    </row>
    <row r="90" s="2" customFormat="1">
      <c r="A90" s="40"/>
      <c r="B90" s="41"/>
      <c r="C90" s="42"/>
      <c r="D90" s="218" t="s">
        <v>131</v>
      </c>
      <c r="E90" s="42"/>
      <c r="F90" s="219" t="s">
        <v>267</v>
      </c>
      <c r="G90" s="42"/>
      <c r="H90" s="42"/>
      <c r="I90" s="220"/>
      <c r="J90" s="42"/>
      <c r="K90" s="42"/>
      <c r="L90" s="46"/>
      <c r="M90" s="221"/>
      <c r="N90" s="22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131</v>
      </c>
      <c r="AU90" s="18" t="s">
        <v>88</v>
      </c>
    </row>
    <row r="91" s="2" customFormat="1">
      <c r="A91" s="40"/>
      <c r="B91" s="41"/>
      <c r="C91" s="42"/>
      <c r="D91" s="225" t="s">
        <v>268</v>
      </c>
      <c r="E91" s="42"/>
      <c r="F91" s="272" t="s">
        <v>269</v>
      </c>
      <c r="G91" s="42"/>
      <c r="H91" s="42"/>
      <c r="I91" s="220"/>
      <c r="J91" s="42"/>
      <c r="K91" s="42"/>
      <c r="L91" s="46"/>
      <c r="M91" s="221"/>
      <c r="N91" s="22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268</v>
      </c>
      <c r="AU91" s="18" t="s">
        <v>88</v>
      </c>
    </row>
    <row r="92" s="2" customFormat="1" ht="16.5" customHeight="1">
      <c r="A92" s="40"/>
      <c r="B92" s="41"/>
      <c r="C92" s="205" t="s">
        <v>88</v>
      </c>
      <c r="D92" s="205" t="s">
        <v>125</v>
      </c>
      <c r="E92" s="206" t="s">
        <v>270</v>
      </c>
      <c r="F92" s="207" t="s">
        <v>271</v>
      </c>
      <c r="G92" s="208" t="s">
        <v>264</v>
      </c>
      <c r="H92" s="209">
        <v>1</v>
      </c>
      <c r="I92" s="210"/>
      <c r="J92" s="211">
        <f>ROUND(I92*H92,2)</f>
        <v>0</v>
      </c>
      <c r="K92" s="207" t="s">
        <v>138</v>
      </c>
      <c r="L92" s="46"/>
      <c r="M92" s="212" t="s">
        <v>32</v>
      </c>
      <c r="N92" s="213" t="s">
        <v>49</v>
      </c>
      <c r="O92" s="86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6" t="s">
        <v>265</v>
      </c>
      <c r="AT92" s="216" t="s">
        <v>125</v>
      </c>
      <c r="AU92" s="216" t="s">
        <v>88</v>
      </c>
      <c r="AY92" s="18" t="s">
        <v>124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86</v>
      </c>
      <c r="BK92" s="217">
        <f>ROUND(I92*H92,2)</f>
        <v>0</v>
      </c>
      <c r="BL92" s="18" t="s">
        <v>265</v>
      </c>
      <c r="BM92" s="216" t="s">
        <v>272</v>
      </c>
    </row>
    <row r="93" s="2" customFormat="1">
      <c r="A93" s="40"/>
      <c r="B93" s="41"/>
      <c r="C93" s="42"/>
      <c r="D93" s="218" t="s">
        <v>131</v>
      </c>
      <c r="E93" s="42"/>
      <c r="F93" s="219" t="s">
        <v>273</v>
      </c>
      <c r="G93" s="42"/>
      <c r="H93" s="42"/>
      <c r="I93" s="220"/>
      <c r="J93" s="42"/>
      <c r="K93" s="42"/>
      <c r="L93" s="46"/>
      <c r="M93" s="221"/>
      <c r="N93" s="22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131</v>
      </c>
      <c r="AU93" s="18" t="s">
        <v>88</v>
      </c>
    </row>
    <row r="94" s="2" customFormat="1">
      <c r="A94" s="40"/>
      <c r="B94" s="41"/>
      <c r="C94" s="42"/>
      <c r="D94" s="225" t="s">
        <v>268</v>
      </c>
      <c r="E94" s="42"/>
      <c r="F94" s="272" t="s">
        <v>274</v>
      </c>
      <c r="G94" s="42"/>
      <c r="H94" s="42"/>
      <c r="I94" s="220"/>
      <c r="J94" s="42"/>
      <c r="K94" s="42"/>
      <c r="L94" s="46"/>
      <c r="M94" s="221"/>
      <c r="N94" s="22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268</v>
      </c>
      <c r="AU94" s="18" t="s">
        <v>88</v>
      </c>
    </row>
    <row r="95" s="2" customFormat="1" ht="16.5" customHeight="1">
      <c r="A95" s="40"/>
      <c r="B95" s="41"/>
      <c r="C95" s="205" t="s">
        <v>96</v>
      </c>
      <c r="D95" s="205" t="s">
        <v>125</v>
      </c>
      <c r="E95" s="206" t="s">
        <v>275</v>
      </c>
      <c r="F95" s="207" t="s">
        <v>276</v>
      </c>
      <c r="G95" s="208" t="s">
        <v>264</v>
      </c>
      <c r="H95" s="209">
        <v>1</v>
      </c>
      <c r="I95" s="210"/>
      <c r="J95" s="211">
        <f>ROUND(I95*H95,2)</f>
        <v>0</v>
      </c>
      <c r="K95" s="207" t="s">
        <v>138</v>
      </c>
      <c r="L95" s="46"/>
      <c r="M95" s="212" t="s">
        <v>32</v>
      </c>
      <c r="N95" s="213" t="s">
        <v>49</v>
      </c>
      <c r="O95" s="86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6" t="s">
        <v>265</v>
      </c>
      <c r="AT95" s="216" t="s">
        <v>125</v>
      </c>
      <c r="AU95" s="216" t="s">
        <v>88</v>
      </c>
      <c r="AY95" s="18" t="s">
        <v>124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86</v>
      </c>
      <c r="BK95" s="217">
        <f>ROUND(I95*H95,2)</f>
        <v>0</v>
      </c>
      <c r="BL95" s="18" t="s">
        <v>265</v>
      </c>
      <c r="BM95" s="216" t="s">
        <v>277</v>
      </c>
    </row>
    <row r="96" s="2" customFormat="1">
      <c r="A96" s="40"/>
      <c r="B96" s="41"/>
      <c r="C96" s="42"/>
      <c r="D96" s="218" t="s">
        <v>131</v>
      </c>
      <c r="E96" s="42"/>
      <c r="F96" s="219" t="s">
        <v>278</v>
      </c>
      <c r="G96" s="42"/>
      <c r="H96" s="42"/>
      <c r="I96" s="220"/>
      <c r="J96" s="42"/>
      <c r="K96" s="42"/>
      <c r="L96" s="46"/>
      <c r="M96" s="221"/>
      <c r="N96" s="22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131</v>
      </c>
      <c r="AU96" s="18" t="s">
        <v>88</v>
      </c>
    </row>
    <row r="97" s="2" customFormat="1">
      <c r="A97" s="40"/>
      <c r="B97" s="41"/>
      <c r="C97" s="42"/>
      <c r="D97" s="225" t="s">
        <v>268</v>
      </c>
      <c r="E97" s="42"/>
      <c r="F97" s="272" t="s">
        <v>279</v>
      </c>
      <c r="G97" s="42"/>
      <c r="H97" s="42"/>
      <c r="I97" s="220"/>
      <c r="J97" s="42"/>
      <c r="K97" s="42"/>
      <c r="L97" s="46"/>
      <c r="M97" s="221"/>
      <c r="N97" s="22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268</v>
      </c>
      <c r="AU97" s="18" t="s">
        <v>88</v>
      </c>
    </row>
    <row r="98" s="14" customFormat="1">
      <c r="A98" s="14"/>
      <c r="B98" s="245"/>
      <c r="C98" s="246"/>
      <c r="D98" s="225" t="s">
        <v>133</v>
      </c>
      <c r="E98" s="247" t="s">
        <v>32</v>
      </c>
      <c r="F98" s="248" t="s">
        <v>280</v>
      </c>
      <c r="G98" s="246"/>
      <c r="H98" s="247" t="s">
        <v>32</v>
      </c>
      <c r="I98" s="249"/>
      <c r="J98" s="246"/>
      <c r="K98" s="246"/>
      <c r="L98" s="250"/>
      <c r="M98" s="251"/>
      <c r="N98" s="252"/>
      <c r="O98" s="252"/>
      <c r="P98" s="252"/>
      <c r="Q98" s="252"/>
      <c r="R98" s="252"/>
      <c r="S98" s="252"/>
      <c r="T98" s="25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4" t="s">
        <v>133</v>
      </c>
      <c r="AU98" s="254" t="s">
        <v>88</v>
      </c>
      <c r="AV98" s="14" t="s">
        <v>86</v>
      </c>
      <c r="AW98" s="14" t="s">
        <v>39</v>
      </c>
      <c r="AX98" s="14" t="s">
        <v>78</v>
      </c>
      <c r="AY98" s="254" t="s">
        <v>124</v>
      </c>
    </row>
    <row r="99" s="13" customFormat="1">
      <c r="A99" s="13"/>
      <c r="B99" s="223"/>
      <c r="C99" s="224"/>
      <c r="D99" s="225" t="s">
        <v>133</v>
      </c>
      <c r="E99" s="226" t="s">
        <v>32</v>
      </c>
      <c r="F99" s="227" t="s">
        <v>86</v>
      </c>
      <c r="G99" s="224"/>
      <c r="H99" s="228">
        <v>1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133</v>
      </c>
      <c r="AU99" s="234" t="s">
        <v>88</v>
      </c>
      <c r="AV99" s="13" t="s">
        <v>88</v>
      </c>
      <c r="AW99" s="13" t="s">
        <v>39</v>
      </c>
      <c r="AX99" s="13" t="s">
        <v>78</v>
      </c>
      <c r="AY99" s="234" t="s">
        <v>124</v>
      </c>
    </row>
    <row r="100" s="15" customFormat="1">
      <c r="A100" s="15"/>
      <c r="B100" s="257"/>
      <c r="C100" s="258"/>
      <c r="D100" s="225" t="s">
        <v>133</v>
      </c>
      <c r="E100" s="259" t="s">
        <v>32</v>
      </c>
      <c r="F100" s="260" t="s">
        <v>162</v>
      </c>
      <c r="G100" s="258"/>
      <c r="H100" s="261">
        <v>1</v>
      </c>
      <c r="I100" s="262"/>
      <c r="J100" s="258"/>
      <c r="K100" s="258"/>
      <c r="L100" s="263"/>
      <c r="M100" s="264"/>
      <c r="N100" s="265"/>
      <c r="O100" s="265"/>
      <c r="P100" s="265"/>
      <c r="Q100" s="265"/>
      <c r="R100" s="265"/>
      <c r="S100" s="265"/>
      <c r="T100" s="26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7" t="s">
        <v>133</v>
      </c>
      <c r="AU100" s="267" t="s">
        <v>88</v>
      </c>
      <c r="AV100" s="15" t="s">
        <v>129</v>
      </c>
      <c r="AW100" s="15" t="s">
        <v>39</v>
      </c>
      <c r="AX100" s="15" t="s">
        <v>86</v>
      </c>
      <c r="AY100" s="267" t="s">
        <v>124</v>
      </c>
    </row>
    <row r="101" s="2" customFormat="1" ht="16.5" customHeight="1">
      <c r="A101" s="40"/>
      <c r="B101" s="41"/>
      <c r="C101" s="205" t="s">
        <v>129</v>
      </c>
      <c r="D101" s="205" t="s">
        <v>125</v>
      </c>
      <c r="E101" s="206" t="s">
        <v>281</v>
      </c>
      <c r="F101" s="207" t="s">
        <v>282</v>
      </c>
      <c r="G101" s="208" t="s">
        <v>264</v>
      </c>
      <c r="H101" s="209">
        <v>1</v>
      </c>
      <c r="I101" s="210"/>
      <c r="J101" s="211">
        <f>ROUND(I101*H101,2)</f>
        <v>0</v>
      </c>
      <c r="K101" s="207" t="s">
        <v>138</v>
      </c>
      <c r="L101" s="46"/>
      <c r="M101" s="212" t="s">
        <v>32</v>
      </c>
      <c r="N101" s="213" t="s">
        <v>49</v>
      </c>
      <c r="O101" s="86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6" t="s">
        <v>265</v>
      </c>
      <c r="AT101" s="216" t="s">
        <v>125</v>
      </c>
      <c r="AU101" s="216" t="s">
        <v>88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86</v>
      </c>
      <c r="BK101" s="217">
        <f>ROUND(I101*H101,2)</f>
        <v>0</v>
      </c>
      <c r="BL101" s="18" t="s">
        <v>265</v>
      </c>
      <c r="BM101" s="216" t="s">
        <v>283</v>
      </c>
    </row>
    <row r="102" s="2" customFormat="1">
      <c r="A102" s="40"/>
      <c r="B102" s="41"/>
      <c r="C102" s="42"/>
      <c r="D102" s="218" t="s">
        <v>131</v>
      </c>
      <c r="E102" s="42"/>
      <c r="F102" s="219" t="s">
        <v>284</v>
      </c>
      <c r="G102" s="42"/>
      <c r="H102" s="42"/>
      <c r="I102" s="220"/>
      <c r="J102" s="42"/>
      <c r="K102" s="42"/>
      <c r="L102" s="46"/>
      <c r="M102" s="221"/>
      <c r="N102" s="22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131</v>
      </c>
      <c r="AU102" s="18" t="s">
        <v>88</v>
      </c>
    </row>
    <row r="103" s="2" customFormat="1">
      <c r="A103" s="40"/>
      <c r="B103" s="41"/>
      <c r="C103" s="42"/>
      <c r="D103" s="225" t="s">
        <v>268</v>
      </c>
      <c r="E103" s="42"/>
      <c r="F103" s="272" t="s">
        <v>285</v>
      </c>
      <c r="G103" s="42"/>
      <c r="H103" s="42"/>
      <c r="I103" s="220"/>
      <c r="J103" s="42"/>
      <c r="K103" s="42"/>
      <c r="L103" s="46"/>
      <c r="M103" s="221"/>
      <c r="N103" s="22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268</v>
      </c>
      <c r="AU103" s="18" t="s">
        <v>88</v>
      </c>
    </row>
    <row r="104" s="2" customFormat="1" ht="16.5" customHeight="1">
      <c r="A104" s="40"/>
      <c r="B104" s="41"/>
      <c r="C104" s="205" t="s">
        <v>154</v>
      </c>
      <c r="D104" s="205" t="s">
        <v>125</v>
      </c>
      <c r="E104" s="206" t="s">
        <v>286</v>
      </c>
      <c r="F104" s="207" t="s">
        <v>287</v>
      </c>
      <c r="G104" s="208" t="s">
        <v>264</v>
      </c>
      <c r="H104" s="209">
        <v>1</v>
      </c>
      <c r="I104" s="210"/>
      <c r="J104" s="211">
        <f>ROUND(I104*H104,2)</f>
        <v>0</v>
      </c>
      <c r="K104" s="207" t="s">
        <v>138</v>
      </c>
      <c r="L104" s="46"/>
      <c r="M104" s="212" t="s">
        <v>32</v>
      </c>
      <c r="N104" s="213" t="s">
        <v>49</v>
      </c>
      <c r="O104" s="86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6" t="s">
        <v>265</v>
      </c>
      <c r="AT104" s="216" t="s">
        <v>125</v>
      </c>
      <c r="AU104" s="216" t="s">
        <v>88</v>
      </c>
      <c r="AY104" s="18" t="s">
        <v>124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86</v>
      </c>
      <c r="BK104" s="217">
        <f>ROUND(I104*H104,2)</f>
        <v>0</v>
      </c>
      <c r="BL104" s="18" t="s">
        <v>265</v>
      </c>
      <c r="BM104" s="216" t="s">
        <v>288</v>
      </c>
    </row>
    <row r="105" s="2" customFormat="1">
      <c r="A105" s="40"/>
      <c r="B105" s="41"/>
      <c r="C105" s="42"/>
      <c r="D105" s="218" t="s">
        <v>131</v>
      </c>
      <c r="E105" s="42"/>
      <c r="F105" s="219" t="s">
        <v>289</v>
      </c>
      <c r="G105" s="42"/>
      <c r="H105" s="42"/>
      <c r="I105" s="220"/>
      <c r="J105" s="42"/>
      <c r="K105" s="42"/>
      <c r="L105" s="46"/>
      <c r="M105" s="221"/>
      <c r="N105" s="22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131</v>
      </c>
      <c r="AU105" s="18" t="s">
        <v>88</v>
      </c>
    </row>
    <row r="106" s="2" customFormat="1">
      <c r="A106" s="40"/>
      <c r="B106" s="41"/>
      <c r="C106" s="42"/>
      <c r="D106" s="225" t="s">
        <v>268</v>
      </c>
      <c r="E106" s="42"/>
      <c r="F106" s="272" t="s">
        <v>290</v>
      </c>
      <c r="G106" s="42"/>
      <c r="H106" s="42"/>
      <c r="I106" s="220"/>
      <c r="J106" s="42"/>
      <c r="K106" s="42"/>
      <c r="L106" s="46"/>
      <c r="M106" s="221"/>
      <c r="N106" s="22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268</v>
      </c>
      <c r="AU106" s="18" t="s">
        <v>88</v>
      </c>
    </row>
    <row r="107" s="12" customFormat="1" ht="22.8" customHeight="1">
      <c r="A107" s="12"/>
      <c r="B107" s="191"/>
      <c r="C107" s="192"/>
      <c r="D107" s="193" t="s">
        <v>77</v>
      </c>
      <c r="E107" s="255" t="s">
        <v>291</v>
      </c>
      <c r="F107" s="255" t="s">
        <v>292</v>
      </c>
      <c r="G107" s="192"/>
      <c r="H107" s="192"/>
      <c r="I107" s="195"/>
      <c r="J107" s="256">
        <f>BK107</f>
        <v>0</v>
      </c>
      <c r="K107" s="192"/>
      <c r="L107" s="197"/>
      <c r="M107" s="198"/>
      <c r="N107" s="199"/>
      <c r="O107" s="199"/>
      <c r="P107" s="200">
        <f>SUM(P108:P112)</f>
        <v>0</v>
      </c>
      <c r="Q107" s="199"/>
      <c r="R107" s="200">
        <f>SUM(R108:R112)</f>
        <v>0</v>
      </c>
      <c r="S107" s="199"/>
      <c r="T107" s="201">
        <f>SUM(T108:T112)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154</v>
      </c>
      <c r="AT107" s="203" t="s">
        <v>77</v>
      </c>
      <c r="AU107" s="203" t="s">
        <v>86</v>
      </c>
      <c r="AY107" s="202" t="s">
        <v>124</v>
      </c>
      <c r="BK107" s="204">
        <f>SUM(BK108:BK112)</f>
        <v>0</v>
      </c>
    </row>
    <row r="108" s="2" customFormat="1" ht="16.5" customHeight="1">
      <c r="A108" s="40"/>
      <c r="B108" s="41"/>
      <c r="C108" s="205" t="s">
        <v>163</v>
      </c>
      <c r="D108" s="205" t="s">
        <v>125</v>
      </c>
      <c r="E108" s="206" t="s">
        <v>293</v>
      </c>
      <c r="F108" s="207" t="s">
        <v>292</v>
      </c>
      <c r="G108" s="208" t="s">
        <v>264</v>
      </c>
      <c r="H108" s="209">
        <v>1</v>
      </c>
      <c r="I108" s="210"/>
      <c r="J108" s="211">
        <f>ROUND(I108*H108,2)</f>
        <v>0</v>
      </c>
      <c r="K108" s="207" t="s">
        <v>138</v>
      </c>
      <c r="L108" s="46"/>
      <c r="M108" s="212" t="s">
        <v>32</v>
      </c>
      <c r="N108" s="213" t="s">
        <v>49</v>
      </c>
      <c r="O108" s="86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6" t="s">
        <v>265</v>
      </c>
      <c r="AT108" s="216" t="s">
        <v>125</v>
      </c>
      <c r="AU108" s="216" t="s">
        <v>88</v>
      </c>
      <c r="AY108" s="18" t="s">
        <v>124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86</v>
      </c>
      <c r="BK108" s="217">
        <f>ROUND(I108*H108,2)</f>
        <v>0</v>
      </c>
      <c r="BL108" s="18" t="s">
        <v>265</v>
      </c>
      <c r="BM108" s="216" t="s">
        <v>294</v>
      </c>
    </row>
    <row r="109" s="2" customFormat="1">
      <c r="A109" s="40"/>
      <c r="B109" s="41"/>
      <c r="C109" s="42"/>
      <c r="D109" s="218" t="s">
        <v>131</v>
      </c>
      <c r="E109" s="42"/>
      <c r="F109" s="219" t="s">
        <v>295</v>
      </c>
      <c r="G109" s="42"/>
      <c r="H109" s="42"/>
      <c r="I109" s="220"/>
      <c r="J109" s="42"/>
      <c r="K109" s="42"/>
      <c r="L109" s="46"/>
      <c r="M109" s="221"/>
      <c r="N109" s="22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131</v>
      </c>
      <c r="AU109" s="18" t="s">
        <v>88</v>
      </c>
    </row>
    <row r="110" s="2" customFormat="1">
      <c r="A110" s="40"/>
      <c r="B110" s="41"/>
      <c r="C110" s="42"/>
      <c r="D110" s="225" t="s">
        <v>268</v>
      </c>
      <c r="E110" s="42"/>
      <c r="F110" s="272" t="s">
        <v>296</v>
      </c>
      <c r="G110" s="42"/>
      <c r="H110" s="42"/>
      <c r="I110" s="220"/>
      <c r="J110" s="42"/>
      <c r="K110" s="42"/>
      <c r="L110" s="46"/>
      <c r="M110" s="221"/>
      <c r="N110" s="22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268</v>
      </c>
      <c r="AU110" s="18" t="s">
        <v>88</v>
      </c>
    </row>
    <row r="111" s="2" customFormat="1" ht="55.5" customHeight="1">
      <c r="A111" s="40"/>
      <c r="B111" s="41"/>
      <c r="C111" s="205" t="s">
        <v>169</v>
      </c>
      <c r="D111" s="205" t="s">
        <v>125</v>
      </c>
      <c r="E111" s="206" t="s">
        <v>297</v>
      </c>
      <c r="F111" s="207" t="s">
        <v>298</v>
      </c>
      <c r="G111" s="208" t="s">
        <v>264</v>
      </c>
      <c r="H111" s="209">
        <v>1</v>
      </c>
      <c r="I111" s="210"/>
      <c r="J111" s="211">
        <f>ROUND(I111*H111,2)</f>
        <v>0</v>
      </c>
      <c r="K111" s="207" t="s">
        <v>299</v>
      </c>
      <c r="L111" s="46"/>
      <c r="M111" s="212" t="s">
        <v>32</v>
      </c>
      <c r="N111" s="213" t="s">
        <v>49</v>
      </c>
      <c r="O111" s="86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6" t="s">
        <v>265</v>
      </c>
      <c r="AT111" s="216" t="s">
        <v>125</v>
      </c>
      <c r="AU111" s="216" t="s">
        <v>88</v>
      </c>
      <c r="AY111" s="18" t="s">
        <v>124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86</v>
      </c>
      <c r="BK111" s="217">
        <f>ROUND(I111*H111,2)</f>
        <v>0</v>
      </c>
      <c r="BL111" s="18" t="s">
        <v>265</v>
      </c>
      <c r="BM111" s="216" t="s">
        <v>300</v>
      </c>
    </row>
    <row r="112" s="2" customFormat="1">
      <c r="A112" s="40"/>
      <c r="B112" s="41"/>
      <c r="C112" s="42"/>
      <c r="D112" s="225" t="s">
        <v>268</v>
      </c>
      <c r="E112" s="42"/>
      <c r="F112" s="272" t="s">
        <v>301</v>
      </c>
      <c r="G112" s="42"/>
      <c r="H112" s="42"/>
      <c r="I112" s="220"/>
      <c r="J112" s="42"/>
      <c r="K112" s="42"/>
      <c r="L112" s="46"/>
      <c r="M112" s="221"/>
      <c r="N112" s="22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268</v>
      </c>
      <c r="AU112" s="18" t="s">
        <v>88</v>
      </c>
    </row>
    <row r="113" s="12" customFormat="1" ht="22.8" customHeight="1">
      <c r="A113" s="12"/>
      <c r="B113" s="191"/>
      <c r="C113" s="192"/>
      <c r="D113" s="193" t="s">
        <v>77</v>
      </c>
      <c r="E113" s="255" t="s">
        <v>302</v>
      </c>
      <c r="F113" s="255" t="s">
        <v>303</v>
      </c>
      <c r="G113" s="192"/>
      <c r="H113" s="192"/>
      <c r="I113" s="195"/>
      <c r="J113" s="256">
        <f>BK113</f>
        <v>0</v>
      </c>
      <c r="K113" s="192"/>
      <c r="L113" s="197"/>
      <c r="M113" s="198"/>
      <c r="N113" s="199"/>
      <c r="O113" s="199"/>
      <c r="P113" s="200">
        <f>SUM(P114:P119)</f>
        <v>0</v>
      </c>
      <c r="Q113" s="199"/>
      <c r="R113" s="200">
        <f>SUM(R114:R119)</f>
        <v>0</v>
      </c>
      <c r="S113" s="199"/>
      <c r="T113" s="201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2" t="s">
        <v>154</v>
      </c>
      <c r="AT113" s="203" t="s">
        <v>77</v>
      </c>
      <c r="AU113" s="203" t="s">
        <v>86</v>
      </c>
      <c r="AY113" s="202" t="s">
        <v>124</v>
      </c>
      <c r="BK113" s="204">
        <f>SUM(BK114:BK119)</f>
        <v>0</v>
      </c>
    </row>
    <row r="114" s="2" customFormat="1" ht="16.5" customHeight="1">
      <c r="A114" s="40"/>
      <c r="B114" s="41"/>
      <c r="C114" s="205" t="s">
        <v>139</v>
      </c>
      <c r="D114" s="205" t="s">
        <v>125</v>
      </c>
      <c r="E114" s="206" t="s">
        <v>304</v>
      </c>
      <c r="F114" s="207" t="s">
        <v>305</v>
      </c>
      <c r="G114" s="208" t="s">
        <v>264</v>
      </c>
      <c r="H114" s="209">
        <v>1</v>
      </c>
      <c r="I114" s="210"/>
      <c r="J114" s="211">
        <f>ROUND(I114*H114,2)</f>
        <v>0</v>
      </c>
      <c r="K114" s="207" t="s">
        <v>138</v>
      </c>
      <c r="L114" s="46"/>
      <c r="M114" s="212" t="s">
        <v>32</v>
      </c>
      <c r="N114" s="213" t="s">
        <v>49</v>
      </c>
      <c r="O114" s="86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6" t="s">
        <v>265</v>
      </c>
      <c r="AT114" s="216" t="s">
        <v>125</v>
      </c>
      <c r="AU114" s="216" t="s">
        <v>88</v>
      </c>
      <c r="AY114" s="18" t="s">
        <v>124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86</v>
      </c>
      <c r="BK114" s="217">
        <f>ROUND(I114*H114,2)</f>
        <v>0</v>
      </c>
      <c r="BL114" s="18" t="s">
        <v>265</v>
      </c>
      <c r="BM114" s="216" t="s">
        <v>306</v>
      </c>
    </row>
    <row r="115" s="2" customFormat="1">
      <c r="A115" s="40"/>
      <c r="B115" s="41"/>
      <c r="C115" s="42"/>
      <c r="D115" s="218" t="s">
        <v>131</v>
      </c>
      <c r="E115" s="42"/>
      <c r="F115" s="219" t="s">
        <v>307</v>
      </c>
      <c r="G115" s="42"/>
      <c r="H115" s="42"/>
      <c r="I115" s="220"/>
      <c r="J115" s="42"/>
      <c r="K115" s="42"/>
      <c r="L115" s="46"/>
      <c r="M115" s="221"/>
      <c r="N115" s="22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131</v>
      </c>
      <c r="AU115" s="18" t="s">
        <v>88</v>
      </c>
    </row>
    <row r="116" s="2" customFormat="1">
      <c r="A116" s="40"/>
      <c r="B116" s="41"/>
      <c r="C116" s="42"/>
      <c r="D116" s="225" t="s">
        <v>268</v>
      </c>
      <c r="E116" s="42"/>
      <c r="F116" s="272" t="s">
        <v>308</v>
      </c>
      <c r="G116" s="42"/>
      <c r="H116" s="42"/>
      <c r="I116" s="220"/>
      <c r="J116" s="42"/>
      <c r="K116" s="42"/>
      <c r="L116" s="46"/>
      <c r="M116" s="221"/>
      <c r="N116" s="22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268</v>
      </c>
      <c r="AU116" s="18" t="s">
        <v>88</v>
      </c>
    </row>
    <row r="117" s="2" customFormat="1" ht="16.5" customHeight="1">
      <c r="A117" s="40"/>
      <c r="B117" s="41"/>
      <c r="C117" s="205" t="s">
        <v>180</v>
      </c>
      <c r="D117" s="205" t="s">
        <v>125</v>
      </c>
      <c r="E117" s="206" t="s">
        <v>309</v>
      </c>
      <c r="F117" s="207" t="s">
        <v>310</v>
      </c>
      <c r="G117" s="208" t="s">
        <v>264</v>
      </c>
      <c r="H117" s="209">
        <v>1</v>
      </c>
      <c r="I117" s="210"/>
      <c r="J117" s="211">
        <f>ROUND(I117*H117,2)</f>
        <v>0</v>
      </c>
      <c r="K117" s="207" t="s">
        <v>138</v>
      </c>
      <c r="L117" s="46"/>
      <c r="M117" s="212" t="s">
        <v>32</v>
      </c>
      <c r="N117" s="213" t="s">
        <v>49</v>
      </c>
      <c r="O117" s="86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6" t="s">
        <v>265</v>
      </c>
      <c r="AT117" s="216" t="s">
        <v>125</v>
      </c>
      <c r="AU117" s="216" t="s">
        <v>88</v>
      </c>
      <c r="AY117" s="18" t="s">
        <v>124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86</v>
      </c>
      <c r="BK117" s="217">
        <f>ROUND(I117*H117,2)</f>
        <v>0</v>
      </c>
      <c r="BL117" s="18" t="s">
        <v>265</v>
      </c>
      <c r="BM117" s="216" t="s">
        <v>311</v>
      </c>
    </row>
    <row r="118" s="2" customFormat="1">
      <c r="A118" s="40"/>
      <c r="B118" s="41"/>
      <c r="C118" s="42"/>
      <c r="D118" s="218" t="s">
        <v>131</v>
      </c>
      <c r="E118" s="42"/>
      <c r="F118" s="219" t="s">
        <v>312</v>
      </c>
      <c r="G118" s="42"/>
      <c r="H118" s="42"/>
      <c r="I118" s="220"/>
      <c r="J118" s="42"/>
      <c r="K118" s="42"/>
      <c r="L118" s="46"/>
      <c r="M118" s="221"/>
      <c r="N118" s="22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131</v>
      </c>
      <c r="AU118" s="18" t="s">
        <v>88</v>
      </c>
    </row>
    <row r="119" s="2" customFormat="1">
      <c r="A119" s="40"/>
      <c r="B119" s="41"/>
      <c r="C119" s="42"/>
      <c r="D119" s="225" t="s">
        <v>268</v>
      </c>
      <c r="E119" s="42"/>
      <c r="F119" s="272" t="s">
        <v>313</v>
      </c>
      <c r="G119" s="42"/>
      <c r="H119" s="42"/>
      <c r="I119" s="220"/>
      <c r="J119" s="42"/>
      <c r="K119" s="42"/>
      <c r="L119" s="46"/>
      <c r="M119" s="221"/>
      <c r="N119" s="22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268</v>
      </c>
      <c r="AU119" s="18" t="s">
        <v>88</v>
      </c>
    </row>
    <row r="120" s="12" customFormat="1" ht="22.8" customHeight="1">
      <c r="A120" s="12"/>
      <c r="B120" s="191"/>
      <c r="C120" s="192"/>
      <c r="D120" s="193" t="s">
        <v>77</v>
      </c>
      <c r="E120" s="255" t="s">
        <v>314</v>
      </c>
      <c r="F120" s="255" t="s">
        <v>315</v>
      </c>
      <c r="G120" s="192"/>
      <c r="H120" s="192"/>
      <c r="I120" s="195"/>
      <c r="J120" s="256">
        <f>BK120</f>
        <v>0</v>
      </c>
      <c r="K120" s="192"/>
      <c r="L120" s="197"/>
      <c r="M120" s="198"/>
      <c r="N120" s="199"/>
      <c r="O120" s="199"/>
      <c r="P120" s="200">
        <f>SUM(P121:P141)</f>
        <v>0</v>
      </c>
      <c r="Q120" s="199"/>
      <c r="R120" s="200">
        <f>SUM(R121:R141)</f>
        <v>0</v>
      </c>
      <c r="S120" s="199"/>
      <c r="T120" s="201">
        <f>SUM(T121:T141)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154</v>
      </c>
      <c r="AT120" s="203" t="s">
        <v>77</v>
      </c>
      <c r="AU120" s="203" t="s">
        <v>86</v>
      </c>
      <c r="AY120" s="202" t="s">
        <v>124</v>
      </c>
      <c r="BK120" s="204">
        <f>SUM(BK121:BK141)</f>
        <v>0</v>
      </c>
    </row>
    <row r="121" s="2" customFormat="1" ht="16.5" customHeight="1">
      <c r="A121" s="40"/>
      <c r="B121" s="41"/>
      <c r="C121" s="205" t="s">
        <v>187</v>
      </c>
      <c r="D121" s="205" t="s">
        <v>125</v>
      </c>
      <c r="E121" s="206" t="s">
        <v>316</v>
      </c>
      <c r="F121" s="207" t="s">
        <v>317</v>
      </c>
      <c r="G121" s="208" t="s">
        <v>264</v>
      </c>
      <c r="H121" s="209">
        <v>1</v>
      </c>
      <c r="I121" s="210"/>
      <c r="J121" s="211">
        <f>ROUND(I121*H121,2)</f>
        <v>0</v>
      </c>
      <c r="K121" s="207" t="s">
        <v>138</v>
      </c>
      <c r="L121" s="46"/>
      <c r="M121" s="212" t="s">
        <v>32</v>
      </c>
      <c r="N121" s="213" t="s">
        <v>49</v>
      </c>
      <c r="O121" s="86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6" t="s">
        <v>265</v>
      </c>
      <c r="AT121" s="216" t="s">
        <v>125</v>
      </c>
      <c r="AU121" s="216" t="s">
        <v>88</v>
      </c>
      <c r="AY121" s="18" t="s">
        <v>124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86</v>
      </c>
      <c r="BK121" s="217">
        <f>ROUND(I121*H121,2)</f>
        <v>0</v>
      </c>
      <c r="BL121" s="18" t="s">
        <v>265</v>
      </c>
      <c r="BM121" s="216" t="s">
        <v>318</v>
      </c>
    </row>
    <row r="122" s="2" customFormat="1">
      <c r="A122" s="40"/>
      <c r="B122" s="41"/>
      <c r="C122" s="42"/>
      <c r="D122" s="218" t="s">
        <v>131</v>
      </c>
      <c r="E122" s="42"/>
      <c r="F122" s="219" t="s">
        <v>319</v>
      </c>
      <c r="G122" s="42"/>
      <c r="H122" s="42"/>
      <c r="I122" s="220"/>
      <c r="J122" s="42"/>
      <c r="K122" s="42"/>
      <c r="L122" s="46"/>
      <c r="M122" s="221"/>
      <c r="N122" s="22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131</v>
      </c>
      <c r="AU122" s="18" t="s">
        <v>88</v>
      </c>
    </row>
    <row r="123" s="2" customFormat="1">
      <c r="A123" s="40"/>
      <c r="B123" s="41"/>
      <c r="C123" s="42"/>
      <c r="D123" s="225" t="s">
        <v>268</v>
      </c>
      <c r="E123" s="42"/>
      <c r="F123" s="272" t="s">
        <v>320</v>
      </c>
      <c r="G123" s="42"/>
      <c r="H123" s="42"/>
      <c r="I123" s="220"/>
      <c r="J123" s="42"/>
      <c r="K123" s="42"/>
      <c r="L123" s="46"/>
      <c r="M123" s="221"/>
      <c r="N123" s="22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268</v>
      </c>
      <c r="AU123" s="18" t="s">
        <v>88</v>
      </c>
    </row>
    <row r="124" s="14" customFormat="1">
      <c r="A124" s="14"/>
      <c r="B124" s="245"/>
      <c r="C124" s="246"/>
      <c r="D124" s="225" t="s">
        <v>133</v>
      </c>
      <c r="E124" s="247" t="s">
        <v>32</v>
      </c>
      <c r="F124" s="248" t="s">
        <v>321</v>
      </c>
      <c r="G124" s="246"/>
      <c r="H124" s="247" t="s">
        <v>32</v>
      </c>
      <c r="I124" s="249"/>
      <c r="J124" s="246"/>
      <c r="K124" s="246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133</v>
      </c>
      <c r="AU124" s="254" t="s">
        <v>88</v>
      </c>
      <c r="AV124" s="14" t="s">
        <v>86</v>
      </c>
      <c r="AW124" s="14" t="s">
        <v>39</v>
      </c>
      <c r="AX124" s="14" t="s">
        <v>78</v>
      </c>
      <c r="AY124" s="254" t="s">
        <v>124</v>
      </c>
    </row>
    <row r="125" s="13" customFormat="1">
      <c r="A125" s="13"/>
      <c r="B125" s="223"/>
      <c r="C125" s="224"/>
      <c r="D125" s="225" t="s">
        <v>133</v>
      </c>
      <c r="E125" s="226" t="s">
        <v>32</v>
      </c>
      <c r="F125" s="227" t="s">
        <v>86</v>
      </c>
      <c r="G125" s="224"/>
      <c r="H125" s="228">
        <v>1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133</v>
      </c>
      <c r="AU125" s="234" t="s">
        <v>88</v>
      </c>
      <c r="AV125" s="13" t="s">
        <v>88</v>
      </c>
      <c r="AW125" s="13" t="s">
        <v>39</v>
      </c>
      <c r="AX125" s="13" t="s">
        <v>78</v>
      </c>
      <c r="AY125" s="234" t="s">
        <v>124</v>
      </c>
    </row>
    <row r="126" s="15" customFormat="1">
      <c r="A126" s="15"/>
      <c r="B126" s="257"/>
      <c r="C126" s="258"/>
      <c r="D126" s="225" t="s">
        <v>133</v>
      </c>
      <c r="E126" s="259" t="s">
        <v>32</v>
      </c>
      <c r="F126" s="260" t="s">
        <v>162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133</v>
      </c>
      <c r="AU126" s="267" t="s">
        <v>88</v>
      </c>
      <c r="AV126" s="15" t="s">
        <v>129</v>
      </c>
      <c r="AW126" s="15" t="s">
        <v>39</v>
      </c>
      <c r="AX126" s="15" t="s">
        <v>86</v>
      </c>
      <c r="AY126" s="267" t="s">
        <v>124</v>
      </c>
    </row>
    <row r="127" s="2" customFormat="1" ht="16.5" customHeight="1">
      <c r="A127" s="40"/>
      <c r="B127" s="41"/>
      <c r="C127" s="205" t="s">
        <v>193</v>
      </c>
      <c r="D127" s="205" t="s">
        <v>125</v>
      </c>
      <c r="E127" s="206" t="s">
        <v>322</v>
      </c>
      <c r="F127" s="207" t="s">
        <v>323</v>
      </c>
      <c r="G127" s="208" t="s">
        <v>264</v>
      </c>
      <c r="H127" s="209">
        <v>2</v>
      </c>
      <c r="I127" s="210"/>
      <c r="J127" s="211">
        <f>ROUND(I127*H127,2)</f>
        <v>0</v>
      </c>
      <c r="K127" s="207" t="s">
        <v>138</v>
      </c>
      <c r="L127" s="46"/>
      <c r="M127" s="212" t="s">
        <v>32</v>
      </c>
      <c r="N127" s="213" t="s">
        <v>49</v>
      </c>
      <c r="O127" s="86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6" t="s">
        <v>265</v>
      </c>
      <c r="AT127" s="216" t="s">
        <v>125</v>
      </c>
      <c r="AU127" s="216" t="s">
        <v>88</v>
      </c>
      <c r="AY127" s="18" t="s">
        <v>124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86</v>
      </c>
      <c r="BK127" s="217">
        <f>ROUND(I127*H127,2)</f>
        <v>0</v>
      </c>
      <c r="BL127" s="18" t="s">
        <v>265</v>
      </c>
      <c r="BM127" s="216" t="s">
        <v>324</v>
      </c>
    </row>
    <row r="128" s="2" customFormat="1">
      <c r="A128" s="40"/>
      <c r="B128" s="41"/>
      <c r="C128" s="42"/>
      <c r="D128" s="218" t="s">
        <v>131</v>
      </c>
      <c r="E128" s="42"/>
      <c r="F128" s="219" t="s">
        <v>325</v>
      </c>
      <c r="G128" s="42"/>
      <c r="H128" s="42"/>
      <c r="I128" s="220"/>
      <c r="J128" s="42"/>
      <c r="K128" s="42"/>
      <c r="L128" s="46"/>
      <c r="M128" s="221"/>
      <c r="N128" s="22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131</v>
      </c>
      <c r="AU128" s="18" t="s">
        <v>88</v>
      </c>
    </row>
    <row r="129" s="2" customFormat="1">
      <c r="A129" s="40"/>
      <c r="B129" s="41"/>
      <c r="C129" s="42"/>
      <c r="D129" s="225" t="s">
        <v>268</v>
      </c>
      <c r="E129" s="42"/>
      <c r="F129" s="272" t="s">
        <v>326</v>
      </c>
      <c r="G129" s="42"/>
      <c r="H129" s="42"/>
      <c r="I129" s="220"/>
      <c r="J129" s="42"/>
      <c r="K129" s="42"/>
      <c r="L129" s="46"/>
      <c r="M129" s="221"/>
      <c r="N129" s="22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268</v>
      </c>
      <c r="AU129" s="18" t="s">
        <v>88</v>
      </c>
    </row>
    <row r="130" s="2" customFormat="1" ht="16.5" customHeight="1">
      <c r="A130" s="40"/>
      <c r="B130" s="41"/>
      <c r="C130" s="205" t="s">
        <v>200</v>
      </c>
      <c r="D130" s="205" t="s">
        <v>125</v>
      </c>
      <c r="E130" s="206" t="s">
        <v>322</v>
      </c>
      <c r="F130" s="207" t="s">
        <v>323</v>
      </c>
      <c r="G130" s="208" t="s">
        <v>264</v>
      </c>
      <c r="H130" s="209">
        <v>2</v>
      </c>
      <c r="I130" s="210"/>
      <c r="J130" s="211">
        <f>ROUND(I130*H130,2)</f>
        <v>0</v>
      </c>
      <c r="K130" s="207" t="s">
        <v>138</v>
      </c>
      <c r="L130" s="46"/>
      <c r="M130" s="212" t="s">
        <v>32</v>
      </c>
      <c r="N130" s="213" t="s">
        <v>49</v>
      </c>
      <c r="O130" s="86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6" t="s">
        <v>265</v>
      </c>
      <c r="AT130" s="216" t="s">
        <v>125</v>
      </c>
      <c r="AU130" s="216" t="s">
        <v>88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86</v>
      </c>
      <c r="BK130" s="217">
        <f>ROUND(I130*H130,2)</f>
        <v>0</v>
      </c>
      <c r="BL130" s="18" t="s">
        <v>265</v>
      </c>
      <c r="BM130" s="216" t="s">
        <v>327</v>
      </c>
    </row>
    <row r="131" s="2" customFormat="1">
      <c r="A131" s="40"/>
      <c r="B131" s="41"/>
      <c r="C131" s="42"/>
      <c r="D131" s="218" t="s">
        <v>131</v>
      </c>
      <c r="E131" s="42"/>
      <c r="F131" s="219" t="s">
        <v>325</v>
      </c>
      <c r="G131" s="42"/>
      <c r="H131" s="42"/>
      <c r="I131" s="220"/>
      <c r="J131" s="42"/>
      <c r="K131" s="42"/>
      <c r="L131" s="46"/>
      <c r="M131" s="221"/>
      <c r="N131" s="22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131</v>
      </c>
      <c r="AU131" s="18" t="s">
        <v>88</v>
      </c>
    </row>
    <row r="132" s="2" customFormat="1">
      <c r="A132" s="40"/>
      <c r="B132" s="41"/>
      <c r="C132" s="42"/>
      <c r="D132" s="225" t="s">
        <v>268</v>
      </c>
      <c r="E132" s="42"/>
      <c r="F132" s="272" t="s">
        <v>328</v>
      </c>
      <c r="G132" s="42"/>
      <c r="H132" s="42"/>
      <c r="I132" s="220"/>
      <c r="J132" s="42"/>
      <c r="K132" s="42"/>
      <c r="L132" s="46"/>
      <c r="M132" s="221"/>
      <c r="N132" s="22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268</v>
      </c>
      <c r="AU132" s="18" t="s">
        <v>88</v>
      </c>
    </row>
    <row r="133" s="2" customFormat="1" ht="16.5" customHeight="1">
      <c r="A133" s="40"/>
      <c r="B133" s="41"/>
      <c r="C133" s="205" t="s">
        <v>205</v>
      </c>
      <c r="D133" s="205" t="s">
        <v>125</v>
      </c>
      <c r="E133" s="206" t="s">
        <v>322</v>
      </c>
      <c r="F133" s="207" t="s">
        <v>323</v>
      </c>
      <c r="G133" s="208" t="s">
        <v>264</v>
      </c>
      <c r="H133" s="209">
        <v>2</v>
      </c>
      <c r="I133" s="210"/>
      <c r="J133" s="211">
        <f>ROUND(I133*H133,2)</f>
        <v>0</v>
      </c>
      <c r="K133" s="207" t="s">
        <v>138</v>
      </c>
      <c r="L133" s="46"/>
      <c r="M133" s="212" t="s">
        <v>32</v>
      </c>
      <c r="N133" s="213" t="s">
        <v>49</v>
      </c>
      <c r="O133" s="86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6" t="s">
        <v>265</v>
      </c>
      <c r="AT133" s="216" t="s">
        <v>125</v>
      </c>
      <c r="AU133" s="216" t="s">
        <v>88</v>
      </c>
      <c r="AY133" s="18" t="s">
        <v>124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86</v>
      </c>
      <c r="BK133" s="217">
        <f>ROUND(I133*H133,2)</f>
        <v>0</v>
      </c>
      <c r="BL133" s="18" t="s">
        <v>265</v>
      </c>
      <c r="BM133" s="216" t="s">
        <v>329</v>
      </c>
    </row>
    <row r="134" s="2" customFormat="1">
      <c r="A134" s="40"/>
      <c r="B134" s="41"/>
      <c r="C134" s="42"/>
      <c r="D134" s="218" t="s">
        <v>131</v>
      </c>
      <c r="E134" s="42"/>
      <c r="F134" s="219" t="s">
        <v>325</v>
      </c>
      <c r="G134" s="42"/>
      <c r="H134" s="42"/>
      <c r="I134" s="220"/>
      <c r="J134" s="42"/>
      <c r="K134" s="42"/>
      <c r="L134" s="46"/>
      <c r="M134" s="221"/>
      <c r="N134" s="22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131</v>
      </c>
      <c r="AU134" s="18" t="s">
        <v>88</v>
      </c>
    </row>
    <row r="135" s="2" customFormat="1">
      <c r="A135" s="40"/>
      <c r="B135" s="41"/>
      <c r="C135" s="42"/>
      <c r="D135" s="225" t="s">
        <v>268</v>
      </c>
      <c r="E135" s="42"/>
      <c r="F135" s="272" t="s">
        <v>330</v>
      </c>
      <c r="G135" s="42"/>
      <c r="H135" s="42"/>
      <c r="I135" s="220"/>
      <c r="J135" s="42"/>
      <c r="K135" s="42"/>
      <c r="L135" s="46"/>
      <c r="M135" s="221"/>
      <c r="N135" s="22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268</v>
      </c>
      <c r="AU135" s="18" t="s">
        <v>88</v>
      </c>
    </row>
    <row r="136" s="2" customFormat="1" ht="16.5" customHeight="1">
      <c r="A136" s="40"/>
      <c r="B136" s="41"/>
      <c r="C136" s="205" t="s">
        <v>212</v>
      </c>
      <c r="D136" s="205" t="s">
        <v>125</v>
      </c>
      <c r="E136" s="206" t="s">
        <v>322</v>
      </c>
      <c r="F136" s="207" t="s">
        <v>323</v>
      </c>
      <c r="G136" s="208" t="s">
        <v>264</v>
      </c>
      <c r="H136" s="209">
        <v>2</v>
      </c>
      <c r="I136" s="210"/>
      <c r="J136" s="211">
        <f>ROUND(I136*H136,2)</f>
        <v>0</v>
      </c>
      <c r="K136" s="207" t="s">
        <v>138</v>
      </c>
      <c r="L136" s="46"/>
      <c r="M136" s="212" t="s">
        <v>32</v>
      </c>
      <c r="N136" s="213" t="s">
        <v>49</v>
      </c>
      <c r="O136" s="86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6" t="s">
        <v>265</v>
      </c>
      <c r="AT136" s="216" t="s">
        <v>125</v>
      </c>
      <c r="AU136" s="216" t="s">
        <v>88</v>
      </c>
      <c r="AY136" s="18" t="s">
        <v>124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86</v>
      </c>
      <c r="BK136" s="217">
        <f>ROUND(I136*H136,2)</f>
        <v>0</v>
      </c>
      <c r="BL136" s="18" t="s">
        <v>265</v>
      </c>
      <c r="BM136" s="216" t="s">
        <v>331</v>
      </c>
    </row>
    <row r="137" s="2" customFormat="1">
      <c r="A137" s="40"/>
      <c r="B137" s="41"/>
      <c r="C137" s="42"/>
      <c r="D137" s="218" t="s">
        <v>131</v>
      </c>
      <c r="E137" s="42"/>
      <c r="F137" s="219" t="s">
        <v>325</v>
      </c>
      <c r="G137" s="42"/>
      <c r="H137" s="42"/>
      <c r="I137" s="220"/>
      <c r="J137" s="42"/>
      <c r="K137" s="42"/>
      <c r="L137" s="46"/>
      <c r="M137" s="221"/>
      <c r="N137" s="22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131</v>
      </c>
      <c r="AU137" s="18" t="s">
        <v>88</v>
      </c>
    </row>
    <row r="138" s="2" customFormat="1">
      <c r="A138" s="40"/>
      <c r="B138" s="41"/>
      <c r="C138" s="42"/>
      <c r="D138" s="225" t="s">
        <v>268</v>
      </c>
      <c r="E138" s="42"/>
      <c r="F138" s="272" t="s">
        <v>332</v>
      </c>
      <c r="G138" s="42"/>
      <c r="H138" s="42"/>
      <c r="I138" s="220"/>
      <c r="J138" s="42"/>
      <c r="K138" s="42"/>
      <c r="L138" s="46"/>
      <c r="M138" s="221"/>
      <c r="N138" s="22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268</v>
      </c>
      <c r="AU138" s="18" t="s">
        <v>88</v>
      </c>
    </row>
    <row r="139" s="2" customFormat="1" ht="16.5" customHeight="1">
      <c r="A139" s="40"/>
      <c r="B139" s="41"/>
      <c r="C139" s="205" t="s">
        <v>8</v>
      </c>
      <c r="D139" s="205" t="s">
        <v>125</v>
      </c>
      <c r="E139" s="206" t="s">
        <v>322</v>
      </c>
      <c r="F139" s="207" t="s">
        <v>323</v>
      </c>
      <c r="G139" s="208" t="s">
        <v>264</v>
      </c>
      <c r="H139" s="209">
        <v>2</v>
      </c>
      <c r="I139" s="210"/>
      <c r="J139" s="211">
        <f>ROUND(I139*H139,2)</f>
        <v>0</v>
      </c>
      <c r="K139" s="207" t="s">
        <v>138</v>
      </c>
      <c r="L139" s="46"/>
      <c r="M139" s="212" t="s">
        <v>32</v>
      </c>
      <c r="N139" s="213" t="s">
        <v>49</v>
      </c>
      <c r="O139" s="86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6" t="s">
        <v>265</v>
      </c>
      <c r="AT139" s="216" t="s">
        <v>125</v>
      </c>
      <c r="AU139" s="216" t="s">
        <v>88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86</v>
      </c>
      <c r="BK139" s="217">
        <f>ROUND(I139*H139,2)</f>
        <v>0</v>
      </c>
      <c r="BL139" s="18" t="s">
        <v>265</v>
      </c>
      <c r="BM139" s="216" t="s">
        <v>333</v>
      </c>
    </row>
    <row r="140" s="2" customFormat="1">
      <c r="A140" s="40"/>
      <c r="B140" s="41"/>
      <c r="C140" s="42"/>
      <c r="D140" s="218" t="s">
        <v>131</v>
      </c>
      <c r="E140" s="42"/>
      <c r="F140" s="219" t="s">
        <v>325</v>
      </c>
      <c r="G140" s="42"/>
      <c r="H140" s="42"/>
      <c r="I140" s="220"/>
      <c r="J140" s="42"/>
      <c r="K140" s="42"/>
      <c r="L140" s="46"/>
      <c r="M140" s="221"/>
      <c r="N140" s="22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131</v>
      </c>
      <c r="AU140" s="18" t="s">
        <v>88</v>
      </c>
    </row>
    <row r="141" s="2" customFormat="1">
      <c r="A141" s="40"/>
      <c r="B141" s="41"/>
      <c r="C141" s="42"/>
      <c r="D141" s="225" t="s">
        <v>268</v>
      </c>
      <c r="E141" s="42"/>
      <c r="F141" s="272" t="s">
        <v>334</v>
      </c>
      <c r="G141" s="42"/>
      <c r="H141" s="42"/>
      <c r="I141" s="220"/>
      <c r="J141" s="42"/>
      <c r="K141" s="42"/>
      <c r="L141" s="46"/>
      <c r="M141" s="268"/>
      <c r="N141" s="269"/>
      <c r="O141" s="270"/>
      <c r="P141" s="270"/>
      <c r="Q141" s="270"/>
      <c r="R141" s="270"/>
      <c r="S141" s="270"/>
      <c r="T141" s="271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268</v>
      </c>
      <c r="AU141" s="18" t="s">
        <v>88</v>
      </c>
    </row>
    <row r="142" s="2" customFormat="1" ht="6.96" customHeight="1">
      <c r="A142" s="40"/>
      <c r="B142" s="61"/>
      <c r="C142" s="62"/>
      <c r="D142" s="62"/>
      <c r="E142" s="62"/>
      <c r="F142" s="62"/>
      <c r="G142" s="62"/>
      <c r="H142" s="62"/>
      <c r="I142" s="62"/>
      <c r="J142" s="62"/>
      <c r="K142" s="62"/>
      <c r="L142" s="46"/>
      <c r="M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</sheetData>
  <sheetProtection sheet="1" autoFilter="0" formatColumns="0" formatRows="0" objects="1" scenarios="1" spinCount="100000" saltValue="k7pXz2fUBD9kSTEeXW1iz0lWIjiWSgHXmqCKUr2e9NN2urXb2OScHngY4ZKb+BfFiwMxFikY3zt0d8jrkRt8hg==" hashValue="X/4XrrMyB1xTPI/KoM/BGfBf9RHfJJ1fRfIWjWzO5QNvEc3tCO1RnXTqcw9wvEmDQCMFP+VLczCeO0fdxF3ykQ==" algorithmName="SHA-512" password="D3A3"/>
  <autoFilter ref="C84:K14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2_01/012103000"/>
    <hyperlink ref="F93" r:id="rId2" display="https://podminky.urs.cz/item/CS_URS_2022_01/012203000"/>
    <hyperlink ref="F96" r:id="rId3" display="https://podminky.urs.cz/item/CS_URS_2022_01/012403000"/>
    <hyperlink ref="F102" r:id="rId4" display="https://podminky.urs.cz/item/CS_URS_2022_01/013254000"/>
    <hyperlink ref="F105" r:id="rId5" display="https://podminky.urs.cz/item/CS_URS_2022_01/013294000"/>
    <hyperlink ref="F109" r:id="rId6" display="https://podminky.urs.cz/item/CS_URS_2022_01/020001000"/>
    <hyperlink ref="F115" r:id="rId7" display="https://podminky.urs.cz/item/CS_URS_2022_01/032002000"/>
    <hyperlink ref="F118" r:id="rId8" display="https://podminky.urs.cz/item/CS_URS_2022_01/039002000"/>
    <hyperlink ref="F122" r:id="rId9" display="https://podminky.urs.cz/item/CS_URS_2022_01/041903000"/>
    <hyperlink ref="F128" r:id="rId10" display="https://podminky.urs.cz/item/CS_URS_2022_01/043103000"/>
    <hyperlink ref="F131" r:id="rId11" display="https://podminky.urs.cz/item/CS_URS_2022_01/043103000"/>
    <hyperlink ref="F134" r:id="rId12" display="https://podminky.urs.cz/item/CS_URS_2022_01/043103000"/>
    <hyperlink ref="F137" r:id="rId13" display="https://podminky.urs.cz/item/CS_URS_2022_01/043103000"/>
    <hyperlink ref="F140" r:id="rId14" display="https://podminky.urs.cz/item/CS_URS_2022_01/043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1"/>
    </row>
    <row r="4" s="1" customFormat="1" ht="24.96" customHeight="1">
      <c r="B4" s="21"/>
      <c r="C4" s="133" t="s">
        <v>335</v>
      </c>
      <c r="H4" s="21"/>
    </row>
    <row r="5" s="1" customFormat="1" ht="12" customHeight="1">
      <c r="B5" s="21"/>
      <c r="C5" s="273" t="s">
        <v>13</v>
      </c>
      <c r="D5" s="143" t="s">
        <v>14</v>
      </c>
      <c r="E5" s="1"/>
      <c r="F5" s="1"/>
      <c r="H5" s="21"/>
    </row>
    <row r="6" s="1" customFormat="1" ht="36.96" customHeight="1">
      <c r="B6" s="21"/>
      <c r="C6" s="274" t="s">
        <v>16</v>
      </c>
      <c r="D6" s="275" t="s">
        <v>17</v>
      </c>
      <c r="E6" s="1"/>
      <c r="F6" s="1"/>
      <c r="H6" s="21"/>
    </row>
    <row r="7" s="1" customFormat="1" ht="16.5" customHeight="1">
      <c r="B7" s="21"/>
      <c r="C7" s="135" t="s">
        <v>24</v>
      </c>
      <c r="D7" s="140" t="str">
        <f>'Rekapitulace stavby'!AN8</f>
        <v>30. 11. 2021</v>
      </c>
      <c r="H7" s="21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76"/>
      <c r="C9" s="277" t="s">
        <v>59</v>
      </c>
      <c r="D9" s="278" t="s">
        <v>60</v>
      </c>
      <c r="E9" s="278" t="s">
        <v>112</v>
      </c>
      <c r="F9" s="279" t="s">
        <v>336</v>
      </c>
      <c r="G9" s="180"/>
      <c r="H9" s="276"/>
    </row>
    <row r="10" s="2" customFormat="1" ht="26.4" customHeight="1">
      <c r="A10" s="40"/>
      <c r="B10" s="46"/>
      <c r="C10" s="280" t="s">
        <v>337</v>
      </c>
      <c r="D10" s="280" t="s">
        <v>84</v>
      </c>
      <c r="E10" s="40"/>
      <c r="F10" s="40"/>
      <c r="G10" s="40"/>
      <c r="H10" s="46"/>
    </row>
    <row r="11" s="2" customFormat="1" ht="16.8" customHeight="1">
      <c r="A11" s="40"/>
      <c r="B11" s="46"/>
      <c r="C11" s="281" t="s">
        <v>92</v>
      </c>
      <c r="D11" s="282" t="s">
        <v>93</v>
      </c>
      <c r="E11" s="283" t="s">
        <v>94</v>
      </c>
      <c r="F11" s="284">
        <v>358.39999999999998</v>
      </c>
      <c r="G11" s="40"/>
      <c r="H11" s="46"/>
    </row>
    <row r="12" s="2" customFormat="1" ht="16.8" customHeight="1">
      <c r="A12" s="40"/>
      <c r="B12" s="46"/>
      <c r="C12" s="285" t="s">
        <v>32</v>
      </c>
      <c r="D12" s="285" t="s">
        <v>338</v>
      </c>
      <c r="E12" s="18" t="s">
        <v>32</v>
      </c>
      <c r="F12" s="286">
        <v>358.39999999999998</v>
      </c>
      <c r="G12" s="40"/>
      <c r="H12" s="46"/>
    </row>
    <row r="13" s="2" customFormat="1" ht="16.8" customHeight="1">
      <c r="A13" s="40"/>
      <c r="B13" s="46"/>
      <c r="C13" s="285" t="s">
        <v>32</v>
      </c>
      <c r="D13" s="285" t="s">
        <v>162</v>
      </c>
      <c r="E13" s="18" t="s">
        <v>32</v>
      </c>
      <c r="F13" s="286">
        <v>358.39999999999998</v>
      </c>
      <c r="G13" s="40"/>
      <c r="H13" s="46"/>
    </row>
    <row r="14" s="2" customFormat="1" ht="16.8" customHeight="1">
      <c r="A14" s="40"/>
      <c r="B14" s="46"/>
      <c r="C14" s="287" t="s">
        <v>339</v>
      </c>
      <c r="D14" s="40"/>
      <c r="E14" s="40"/>
      <c r="F14" s="40"/>
      <c r="G14" s="40"/>
      <c r="H14" s="46"/>
    </row>
    <row r="15" s="2" customFormat="1">
      <c r="A15" s="40"/>
      <c r="B15" s="46"/>
      <c r="C15" s="285" t="s">
        <v>126</v>
      </c>
      <c r="D15" s="285" t="s">
        <v>127</v>
      </c>
      <c r="E15" s="18" t="s">
        <v>94</v>
      </c>
      <c r="F15" s="286">
        <v>358.39999999999998</v>
      </c>
      <c r="G15" s="40"/>
      <c r="H15" s="46"/>
    </row>
    <row r="16" s="2" customFormat="1" ht="16.8" customHeight="1">
      <c r="A16" s="40"/>
      <c r="B16" s="46"/>
      <c r="C16" s="285" t="s">
        <v>143</v>
      </c>
      <c r="D16" s="285" t="s">
        <v>144</v>
      </c>
      <c r="E16" s="18" t="s">
        <v>94</v>
      </c>
      <c r="F16" s="286">
        <v>358.39999999999998</v>
      </c>
      <c r="G16" s="40"/>
      <c r="H16" s="46"/>
    </row>
    <row r="17" s="2" customFormat="1" ht="16.8" customHeight="1">
      <c r="A17" s="40"/>
      <c r="B17" s="46"/>
      <c r="C17" s="285" t="s">
        <v>147</v>
      </c>
      <c r="D17" s="285" t="s">
        <v>148</v>
      </c>
      <c r="E17" s="18" t="s">
        <v>94</v>
      </c>
      <c r="F17" s="286">
        <v>358.39999999999998</v>
      </c>
      <c r="G17" s="40"/>
      <c r="H17" s="46"/>
    </row>
    <row r="18" s="2" customFormat="1" ht="16.8" customHeight="1">
      <c r="A18" s="40"/>
      <c r="B18" s="46"/>
      <c r="C18" s="285" t="s">
        <v>135</v>
      </c>
      <c r="D18" s="285" t="s">
        <v>136</v>
      </c>
      <c r="E18" s="18" t="s">
        <v>137</v>
      </c>
      <c r="F18" s="286">
        <v>10.752000000000001</v>
      </c>
      <c r="G18" s="40"/>
      <c r="H18" s="46"/>
    </row>
    <row r="19" s="2" customFormat="1" ht="7.44" customHeight="1">
      <c r="A19" s="40"/>
      <c r="B19" s="159"/>
      <c r="C19" s="160"/>
      <c r="D19" s="160"/>
      <c r="E19" s="160"/>
      <c r="F19" s="160"/>
      <c r="G19" s="160"/>
      <c r="H19" s="46"/>
    </row>
    <row r="20" s="2" customFormat="1">
      <c r="A20" s="40"/>
      <c r="B20" s="40"/>
      <c r="C20" s="40"/>
      <c r="D20" s="40"/>
      <c r="E20" s="40"/>
      <c r="F20" s="40"/>
      <c r="G20" s="40"/>
      <c r="H20" s="40"/>
    </row>
  </sheetData>
  <sheetProtection sheet="1" formatColumns="0" formatRows="0" objects="1" scenarios="1" spinCount="100000" saltValue="aIY0icmLc1uqaxtS60FAGlkmoavCKWHiHsrORkhKWT8gabCoWsAeN3ocIpczCtbPpAVtrz88EMsuVqn80uXwdw==" hashValue="JbumH4pnmfCdhEcVbdFvt6pRzg8bgZhWjT/buuQ5zMSlt1JrJd4nbqMrkBjx+44gvpo2Og3sgT7N6jcYkIZyBA==" algorithmName="SHA-512" password="D3A3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6" customFormat="1" ht="45" customHeight="1">
      <c r="B3" s="292"/>
      <c r="C3" s="293" t="s">
        <v>340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341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342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343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344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345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346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347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348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349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350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85</v>
      </c>
      <c r="F18" s="299" t="s">
        <v>351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352</v>
      </c>
      <c r="F19" s="299" t="s">
        <v>353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354</v>
      </c>
      <c r="F20" s="299" t="s">
        <v>355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356</v>
      </c>
      <c r="F21" s="299" t="s">
        <v>357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358</v>
      </c>
      <c r="F22" s="299" t="s">
        <v>359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360</v>
      </c>
      <c r="F23" s="299" t="s">
        <v>361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362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363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364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365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366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367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368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369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370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111</v>
      </c>
      <c r="F36" s="299"/>
      <c r="G36" s="299" t="s">
        <v>371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372</v>
      </c>
      <c r="F37" s="299"/>
      <c r="G37" s="299" t="s">
        <v>373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59</v>
      </c>
      <c r="F38" s="299"/>
      <c r="G38" s="299" t="s">
        <v>374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60</v>
      </c>
      <c r="F39" s="299"/>
      <c r="G39" s="299" t="s">
        <v>375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112</v>
      </c>
      <c r="F40" s="299"/>
      <c r="G40" s="299" t="s">
        <v>376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113</v>
      </c>
      <c r="F41" s="299"/>
      <c r="G41" s="299" t="s">
        <v>377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378</v>
      </c>
      <c r="F42" s="299"/>
      <c r="G42" s="299" t="s">
        <v>379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380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381</v>
      </c>
      <c r="F44" s="299"/>
      <c r="G44" s="299" t="s">
        <v>382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115</v>
      </c>
      <c r="F45" s="299"/>
      <c r="G45" s="299" t="s">
        <v>383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384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385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386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387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388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389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390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391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392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393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394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395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396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397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398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399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400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401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402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403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404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405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406</v>
      </c>
      <c r="D76" s="317"/>
      <c r="E76" s="317"/>
      <c r="F76" s="317" t="s">
        <v>407</v>
      </c>
      <c r="G76" s="318"/>
      <c r="H76" s="317" t="s">
        <v>60</v>
      </c>
      <c r="I76" s="317" t="s">
        <v>63</v>
      </c>
      <c r="J76" s="317" t="s">
        <v>408</v>
      </c>
      <c r="K76" s="316"/>
    </row>
    <row r="77" s="1" customFormat="1" ht="17.25" customHeight="1">
      <c r="B77" s="314"/>
      <c r="C77" s="319" t="s">
        <v>409</v>
      </c>
      <c r="D77" s="319"/>
      <c r="E77" s="319"/>
      <c r="F77" s="320" t="s">
        <v>410</v>
      </c>
      <c r="G77" s="321"/>
      <c r="H77" s="319"/>
      <c r="I77" s="319"/>
      <c r="J77" s="319" t="s">
        <v>411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59</v>
      </c>
      <c r="D79" s="324"/>
      <c r="E79" s="324"/>
      <c r="F79" s="325" t="s">
        <v>412</v>
      </c>
      <c r="G79" s="326"/>
      <c r="H79" s="302" t="s">
        <v>413</v>
      </c>
      <c r="I79" s="302" t="s">
        <v>414</v>
      </c>
      <c r="J79" s="302">
        <v>20</v>
      </c>
      <c r="K79" s="316"/>
    </row>
    <row r="80" s="1" customFormat="1" ht="15" customHeight="1">
      <c r="B80" s="314"/>
      <c r="C80" s="302" t="s">
        <v>415</v>
      </c>
      <c r="D80" s="302"/>
      <c r="E80" s="302"/>
      <c r="F80" s="325" t="s">
        <v>412</v>
      </c>
      <c r="G80" s="326"/>
      <c r="H80" s="302" t="s">
        <v>416</v>
      </c>
      <c r="I80" s="302" t="s">
        <v>414</v>
      </c>
      <c r="J80" s="302">
        <v>120</v>
      </c>
      <c r="K80" s="316"/>
    </row>
    <row r="81" s="1" customFormat="1" ht="15" customHeight="1">
      <c r="B81" s="327"/>
      <c r="C81" s="302" t="s">
        <v>417</v>
      </c>
      <c r="D81" s="302"/>
      <c r="E81" s="302"/>
      <c r="F81" s="325" t="s">
        <v>418</v>
      </c>
      <c r="G81" s="326"/>
      <c r="H81" s="302" t="s">
        <v>419</v>
      </c>
      <c r="I81" s="302" t="s">
        <v>414</v>
      </c>
      <c r="J81" s="302">
        <v>50</v>
      </c>
      <c r="K81" s="316"/>
    </row>
    <row r="82" s="1" customFormat="1" ht="15" customHeight="1">
      <c r="B82" s="327"/>
      <c r="C82" s="302" t="s">
        <v>420</v>
      </c>
      <c r="D82" s="302"/>
      <c r="E82" s="302"/>
      <c r="F82" s="325" t="s">
        <v>412</v>
      </c>
      <c r="G82" s="326"/>
      <c r="H82" s="302" t="s">
        <v>421</v>
      </c>
      <c r="I82" s="302" t="s">
        <v>422</v>
      </c>
      <c r="J82" s="302"/>
      <c r="K82" s="316"/>
    </row>
    <row r="83" s="1" customFormat="1" ht="15" customHeight="1">
      <c r="B83" s="327"/>
      <c r="C83" s="328" t="s">
        <v>423</v>
      </c>
      <c r="D83" s="328"/>
      <c r="E83" s="328"/>
      <c r="F83" s="329" t="s">
        <v>418</v>
      </c>
      <c r="G83" s="328"/>
      <c r="H83" s="328" t="s">
        <v>424</v>
      </c>
      <c r="I83" s="328" t="s">
        <v>414</v>
      </c>
      <c r="J83" s="328">
        <v>15</v>
      </c>
      <c r="K83" s="316"/>
    </row>
    <row r="84" s="1" customFormat="1" ht="15" customHeight="1">
      <c r="B84" s="327"/>
      <c r="C84" s="328" t="s">
        <v>425</v>
      </c>
      <c r="D84" s="328"/>
      <c r="E84" s="328"/>
      <c r="F84" s="329" t="s">
        <v>418</v>
      </c>
      <c r="G84" s="328"/>
      <c r="H84" s="328" t="s">
        <v>426</v>
      </c>
      <c r="I84" s="328" t="s">
        <v>414</v>
      </c>
      <c r="J84" s="328">
        <v>15</v>
      </c>
      <c r="K84" s="316"/>
    </row>
    <row r="85" s="1" customFormat="1" ht="15" customHeight="1">
      <c r="B85" s="327"/>
      <c r="C85" s="328" t="s">
        <v>427</v>
      </c>
      <c r="D85" s="328"/>
      <c r="E85" s="328"/>
      <c r="F85" s="329" t="s">
        <v>418</v>
      </c>
      <c r="G85" s="328"/>
      <c r="H85" s="328" t="s">
        <v>428</v>
      </c>
      <c r="I85" s="328" t="s">
        <v>414</v>
      </c>
      <c r="J85" s="328">
        <v>20</v>
      </c>
      <c r="K85" s="316"/>
    </row>
    <row r="86" s="1" customFormat="1" ht="15" customHeight="1">
      <c r="B86" s="327"/>
      <c r="C86" s="328" t="s">
        <v>429</v>
      </c>
      <c r="D86" s="328"/>
      <c r="E86" s="328"/>
      <c r="F86" s="329" t="s">
        <v>418</v>
      </c>
      <c r="G86" s="328"/>
      <c r="H86" s="328" t="s">
        <v>430</v>
      </c>
      <c r="I86" s="328" t="s">
        <v>414</v>
      </c>
      <c r="J86" s="328">
        <v>20</v>
      </c>
      <c r="K86" s="316"/>
    </row>
    <row r="87" s="1" customFormat="1" ht="15" customHeight="1">
      <c r="B87" s="327"/>
      <c r="C87" s="302" t="s">
        <v>431</v>
      </c>
      <c r="D87" s="302"/>
      <c r="E87" s="302"/>
      <c r="F87" s="325" t="s">
        <v>418</v>
      </c>
      <c r="G87" s="326"/>
      <c r="H87" s="302" t="s">
        <v>432</v>
      </c>
      <c r="I87" s="302" t="s">
        <v>414</v>
      </c>
      <c r="J87" s="302">
        <v>50</v>
      </c>
      <c r="K87" s="316"/>
    </row>
    <row r="88" s="1" customFormat="1" ht="15" customHeight="1">
      <c r="B88" s="327"/>
      <c r="C88" s="302" t="s">
        <v>433</v>
      </c>
      <c r="D88" s="302"/>
      <c r="E88" s="302"/>
      <c r="F88" s="325" t="s">
        <v>418</v>
      </c>
      <c r="G88" s="326"/>
      <c r="H88" s="302" t="s">
        <v>434</v>
      </c>
      <c r="I88" s="302" t="s">
        <v>414</v>
      </c>
      <c r="J88" s="302">
        <v>20</v>
      </c>
      <c r="K88" s="316"/>
    </row>
    <row r="89" s="1" customFormat="1" ht="15" customHeight="1">
      <c r="B89" s="327"/>
      <c r="C89" s="302" t="s">
        <v>435</v>
      </c>
      <c r="D89" s="302"/>
      <c r="E89" s="302"/>
      <c r="F89" s="325" t="s">
        <v>418</v>
      </c>
      <c r="G89" s="326"/>
      <c r="H89" s="302" t="s">
        <v>436</v>
      </c>
      <c r="I89" s="302" t="s">
        <v>414</v>
      </c>
      <c r="J89" s="302">
        <v>20</v>
      </c>
      <c r="K89" s="316"/>
    </row>
    <row r="90" s="1" customFormat="1" ht="15" customHeight="1">
      <c r="B90" s="327"/>
      <c r="C90" s="302" t="s">
        <v>437</v>
      </c>
      <c r="D90" s="302"/>
      <c r="E90" s="302"/>
      <c r="F90" s="325" t="s">
        <v>418</v>
      </c>
      <c r="G90" s="326"/>
      <c r="H90" s="302" t="s">
        <v>438</v>
      </c>
      <c r="I90" s="302" t="s">
        <v>414</v>
      </c>
      <c r="J90" s="302">
        <v>50</v>
      </c>
      <c r="K90" s="316"/>
    </row>
    <row r="91" s="1" customFormat="1" ht="15" customHeight="1">
      <c r="B91" s="327"/>
      <c r="C91" s="302" t="s">
        <v>439</v>
      </c>
      <c r="D91" s="302"/>
      <c r="E91" s="302"/>
      <c r="F91" s="325" t="s">
        <v>418</v>
      </c>
      <c r="G91" s="326"/>
      <c r="H91" s="302" t="s">
        <v>439</v>
      </c>
      <c r="I91" s="302" t="s">
        <v>414</v>
      </c>
      <c r="J91" s="302">
        <v>50</v>
      </c>
      <c r="K91" s="316"/>
    </row>
    <row r="92" s="1" customFormat="1" ht="15" customHeight="1">
      <c r="B92" s="327"/>
      <c r="C92" s="302" t="s">
        <v>440</v>
      </c>
      <c r="D92" s="302"/>
      <c r="E92" s="302"/>
      <c r="F92" s="325" t="s">
        <v>418</v>
      </c>
      <c r="G92" s="326"/>
      <c r="H92" s="302" t="s">
        <v>441</v>
      </c>
      <c r="I92" s="302" t="s">
        <v>414</v>
      </c>
      <c r="J92" s="302">
        <v>255</v>
      </c>
      <c r="K92" s="316"/>
    </row>
    <row r="93" s="1" customFormat="1" ht="15" customHeight="1">
      <c r="B93" s="327"/>
      <c r="C93" s="302" t="s">
        <v>442</v>
      </c>
      <c r="D93" s="302"/>
      <c r="E93" s="302"/>
      <c r="F93" s="325" t="s">
        <v>412</v>
      </c>
      <c r="G93" s="326"/>
      <c r="H93" s="302" t="s">
        <v>443</v>
      </c>
      <c r="I93" s="302" t="s">
        <v>444</v>
      </c>
      <c r="J93" s="302"/>
      <c r="K93" s="316"/>
    </row>
    <row r="94" s="1" customFormat="1" ht="15" customHeight="1">
      <c r="B94" s="327"/>
      <c r="C94" s="302" t="s">
        <v>445</v>
      </c>
      <c r="D94" s="302"/>
      <c r="E94" s="302"/>
      <c r="F94" s="325" t="s">
        <v>412</v>
      </c>
      <c r="G94" s="326"/>
      <c r="H94" s="302" t="s">
        <v>446</v>
      </c>
      <c r="I94" s="302" t="s">
        <v>447</v>
      </c>
      <c r="J94" s="302"/>
      <c r="K94" s="316"/>
    </row>
    <row r="95" s="1" customFormat="1" ht="15" customHeight="1">
      <c r="B95" s="327"/>
      <c r="C95" s="302" t="s">
        <v>448</v>
      </c>
      <c r="D95" s="302"/>
      <c r="E95" s="302"/>
      <c r="F95" s="325" t="s">
        <v>412</v>
      </c>
      <c r="G95" s="326"/>
      <c r="H95" s="302" t="s">
        <v>448</v>
      </c>
      <c r="I95" s="302" t="s">
        <v>447</v>
      </c>
      <c r="J95" s="302"/>
      <c r="K95" s="316"/>
    </row>
    <row r="96" s="1" customFormat="1" ht="15" customHeight="1">
      <c r="B96" s="327"/>
      <c r="C96" s="302" t="s">
        <v>44</v>
      </c>
      <c r="D96" s="302"/>
      <c r="E96" s="302"/>
      <c r="F96" s="325" t="s">
        <v>412</v>
      </c>
      <c r="G96" s="326"/>
      <c r="H96" s="302" t="s">
        <v>449</v>
      </c>
      <c r="I96" s="302" t="s">
        <v>447</v>
      </c>
      <c r="J96" s="302"/>
      <c r="K96" s="316"/>
    </row>
    <row r="97" s="1" customFormat="1" ht="15" customHeight="1">
      <c r="B97" s="327"/>
      <c r="C97" s="302" t="s">
        <v>54</v>
      </c>
      <c r="D97" s="302"/>
      <c r="E97" s="302"/>
      <c r="F97" s="325" t="s">
        <v>412</v>
      </c>
      <c r="G97" s="326"/>
      <c r="H97" s="302" t="s">
        <v>450</v>
      </c>
      <c r="I97" s="302" t="s">
        <v>447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451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406</v>
      </c>
      <c r="D103" s="317"/>
      <c r="E103" s="317"/>
      <c r="F103" s="317" t="s">
        <v>407</v>
      </c>
      <c r="G103" s="318"/>
      <c r="H103" s="317" t="s">
        <v>60</v>
      </c>
      <c r="I103" s="317" t="s">
        <v>63</v>
      </c>
      <c r="J103" s="317" t="s">
        <v>408</v>
      </c>
      <c r="K103" s="316"/>
    </row>
    <row r="104" s="1" customFormat="1" ht="17.25" customHeight="1">
      <c r="B104" s="314"/>
      <c r="C104" s="319" t="s">
        <v>409</v>
      </c>
      <c r="D104" s="319"/>
      <c r="E104" s="319"/>
      <c r="F104" s="320" t="s">
        <v>410</v>
      </c>
      <c r="G104" s="321"/>
      <c r="H104" s="319"/>
      <c r="I104" s="319"/>
      <c r="J104" s="319" t="s">
        <v>411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59</v>
      </c>
      <c r="D106" s="324"/>
      <c r="E106" s="324"/>
      <c r="F106" s="325" t="s">
        <v>412</v>
      </c>
      <c r="G106" s="302"/>
      <c r="H106" s="302" t="s">
        <v>452</v>
      </c>
      <c r="I106" s="302" t="s">
        <v>414</v>
      </c>
      <c r="J106" s="302">
        <v>20</v>
      </c>
      <c r="K106" s="316"/>
    </row>
    <row r="107" s="1" customFormat="1" ht="15" customHeight="1">
      <c r="B107" s="314"/>
      <c r="C107" s="302" t="s">
        <v>415</v>
      </c>
      <c r="D107" s="302"/>
      <c r="E107" s="302"/>
      <c r="F107" s="325" t="s">
        <v>412</v>
      </c>
      <c r="G107" s="302"/>
      <c r="H107" s="302" t="s">
        <v>452</v>
      </c>
      <c r="I107" s="302" t="s">
        <v>414</v>
      </c>
      <c r="J107" s="302">
        <v>120</v>
      </c>
      <c r="K107" s="316"/>
    </row>
    <row r="108" s="1" customFormat="1" ht="15" customHeight="1">
      <c r="B108" s="327"/>
      <c r="C108" s="302" t="s">
        <v>417</v>
      </c>
      <c r="D108" s="302"/>
      <c r="E108" s="302"/>
      <c r="F108" s="325" t="s">
        <v>418</v>
      </c>
      <c r="G108" s="302"/>
      <c r="H108" s="302" t="s">
        <v>452</v>
      </c>
      <c r="I108" s="302" t="s">
        <v>414</v>
      </c>
      <c r="J108" s="302">
        <v>50</v>
      </c>
      <c r="K108" s="316"/>
    </row>
    <row r="109" s="1" customFormat="1" ht="15" customHeight="1">
      <c r="B109" s="327"/>
      <c r="C109" s="302" t="s">
        <v>420</v>
      </c>
      <c r="D109" s="302"/>
      <c r="E109" s="302"/>
      <c r="F109" s="325" t="s">
        <v>412</v>
      </c>
      <c r="G109" s="302"/>
      <c r="H109" s="302" t="s">
        <v>452</v>
      </c>
      <c r="I109" s="302" t="s">
        <v>422</v>
      </c>
      <c r="J109" s="302"/>
      <c r="K109" s="316"/>
    </row>
    <row r="110" s="1" customFormat="1" ht="15" customHeight="1">
      <c r="B110" s="327"/>
      <c r="C110" s="302" t="s">
        <v>431</v>
      </c>
      <c r="D110" s="302"/>
      <c r="E110" s="302"/>
      <c r="F110" s="325" t="s">
        <v>418</v>
      </c>
      <c r="G110" s="302"/>
      <c r="H110" s="302" t="s">
        <v>452</v>
      </c>
      <c r="I110" s="302" t="s">
        <v>414</v>
      </c>
      <c r="J110" s="302">
        <v>50</v>
      </c>
      <c r="K110" s="316"/>
    </row>
    <row r="111" s="1" customFormat="1" ht="15" customHeight="1">
      <c r="B111" s="327"/>
      <c r="C111" s="302" t="s">
        <v>439</v>
      </c>
      <c r="D111" s="302"/>
      <c r="E111" s="302"/>
      <c r="F111" s="325" t="s">
        <v>418</v>
      </c>
      <c r="G111" s="302"/>
      <c r="H111" s="302" t="s">
        <v>452</v>
      </c>
      <c r="I111" s="302" t="s">
        <v>414</v>
      </c>
      <c r="J111" s="302">
        <v>50</v>
      </c>
      <c r="K111" s="316"/>
    </row>
    <row r="112" s="1" customFormat="1" ht="15" customHeight="1">
      <c r="B112" s="327"/>
      <c r="C112" s="302" t="s">
        <v>437</v>
      </c>
      <c r="D112" s="302"/>
      <c r="E112" s="302"/>
      <c r="F112" s="325" t="s">
        <v>418</v>
      </c>
      <c r="G112" s="302"/>
      <c r="H112" s="302" t="s">
        <v>452</v>
      </c>
      <c r="I112" s="302" t="s">
        <v>414</v>
      </c>
      <c r="J112" s="302">
        <v>50</v>
      </c>
      <c r="K112" s="316"/>
    </row>
    <row r="113" s="1" customFormat="1" ht="15" customHeight="1">
      <c r="B113" s="327"/>
      <c r="C113" s="302" t="s">
        <v>59</v>
      </c>
      <c r="D113" s="302"/>
      <c r="E113" s="302"/>
      <c r="F113" s="325" t="s">
        <v>412</v>
      </c>
      <c r="G113" s="302"/>
      <c r="H113" s="302" t="s">
        <v>453</v>
      </c>
      <c r="I113" s="302" t="s">
        <v>414</v>
      </c>
      <c r="J113" s="302">
        <v>20</v>
      </c>
      <c r="K113" s="316"/>
    </row>
    <row r="114" s="1" customFormat="1" ht="15" customHeight="1">
      <c r="B114" s="327"/>
      <c r="C114" s="302" t="s">
        <v>454</v>
      </c>
      <c r="D114" s="302"/>
      <c r="E114" s="302"/>
      <c r="F114" s="325" t="s">
        <v>412</v>
      </c>
      <c r="G114" s="302"/>
      <c r="H114" s="302" t="s">
        <v>455</v>
      </c>
      <c r="I114" s="302" t="s">
        <v>414</v>
      </c>
      <c r="J114" s="302">
        <v>120</v>
      </c>
      <c r="K114" s="316"/>
    </row>
    <row r="115" s="1" customFormat="1" ht="15" customHeight="1">
      <c r="B115" s="327"/>
      <c r="C115" s="302" t="s">
        <v>44</v>
      </c>
      <c r="D115" s="302"/>
      <c r="E115" s="302"/>
      <c r="F115" s="325" t="s">
        <v>412</v>
      </c>
      <c r="G115" s="302"/>
      <c r="H115" s="302" t="s">
        <v>456</v>
      </c>
      <c r="I115" s="302" t="s">
        <v>447</v>
      </c>
      <c r="J115" s="302"/>
      <c r="K115" s="316"/>
    </row>
    <row r="116" s="1" customFormat="1" ht="15" customHeight="1">
      <c r="B116" s="327"/>
      <c r="C116" s="302" t="s">
        <v>54</v>
      </c>
      <c r="D116" s="302"/>
      <c r="E116" s="302"/>
      <c r="F116" s="325" t="s">
        <v>412</v>
      </c>
      <c r="G116" s="302"/>
      <c r="H116" s="302" t="s">
        <v>457</v>
      </c>
      <c r="I116" s="302" t="s">
        <v>447</v>
      </c>
      <c r="J116" s="302"/>
      <c r="K116" s="316"/>
    </row>
    <row r="117" s="1" customFormat="1" ht="15" customHeight="1">
      <c r="B117" s="327"/>
      <c r="C117" s="302" t="s">
        <v>63</v>
      </c>
      <c r="D117" s="302"/>
      <c r="E117" s="302"/>
      <c r="F117" s="325" t="s">
        <v>412</v>
      </c>
      <c r="G117" s="302"/>
      <c r="H117" s="302" t="s">
        <v>458</v>
      </c>
      <c r="I117" s="302" t="s">
        <v>459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460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406</v>
      </c>
      <c r="D123" s="317"/>
      <c r="E123" s="317"/>
      <c r="F123" s="317" t="s">
        <v>407</v>
      </c>
      <c r="G123" s="318"/>
      <c r="H123" s="317" t="s">
        <v>60</v>
      </c>
      <c r="I123" s="317" t="s">
        <v>63</v>
      </c>
      <c r="J123" s="317" t="s">
        <v>408</v>
      </c>
      <c r="K123" s="346"/>
    </row>
    <row r="124" s="1" customFormat="1" ht="17.25" customHeight="1">
      <c r="B124" s="345"/>
      <c r="C124" s="319" t="s">
        <v>409</v>
      </c>
      <c r="D124" s="319"/>
      <c r="E124" s="319"/>
      <c r="F124" s="320" t="s">
        <v>410</v>
      </c>
      <c r="G124" s="321"/>
      <c r="H124" s="319"/>
      <c r="I124" s="319"/>
      <c r="J124" s="319" t="s">
        <v>411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415</v>
      </c>
      <c r="D126" s="324"/>
      <c r="E126" s="324"/>
      <c r="F126" s="325" t="s">
        <v>412</v>
      </c>
      <c r="G126" s="302"/>
      <c r="H126" s="302" t="s">
        <v>452</v>
      </c>
      <c r="I126" s="302" t="s">
        <v>414</v>
      </c>
      <c r="J126" s="302">
        <v>120</v>
      </c>
      <c r="K126" s="350"/>
    </row>
    <row r="127" s="1" customFormat="1" ht="15" customHeight="1">
      <c r="B127" s="347"/>
      <c r="C127" s="302" t="s">
        <v>461</v>
      </c>
      <c r="D127" s="302"/>
      <c r="E127" s="302"/>
      <c r="F127" s="325" t="s">
        <v>412</v>
      </c>
      <c r="G127" s="302"/>
      <c r="H127" s="302" t="s">
        <v>462</v>
      </c>
      <c r="I127" s="302" t="s">
        <v>414</v>
      </c>
      <c r="J127" s="302" t="s">
        <v>463</v>
      </c>
      <c r="K127" s="350"/>
    </row>
    <row r="128" s="1" customFormat="1" ht="15" customHeight="1">
      <c r="B128" s="347"/>
      <c r="C128" s="302" t="s">
        <v>360</v>
      </c>
      <c r="D128" s="302"/>
      <c r="E128" s="302"/>
      <c r="F128" s="325" t="s">
        <v>412</v>
      </c>
      <c r="G128" s="302"/>
      <c r="H128" s="302" t="s">
        <v>464</v>
      </c>
      <c r="I128" s="302" t="s">
        <v>414</v>
      </c>
      <c r="J128" s="302" t="s">
        <v>463</v>
      </c>
      <c r="K128" s="350"/>
    </row>
    <row r="129" s="1" customFormat="1" ht="15" customHeight="1">
      <c r="B129" s="347"/>
      <c r="C129" s="302" t="s">
        <v>423</v>
      </c>
      <c r="D129" s="302"/>
      <c r="E129" s="302"/>
      <c r="F129" s="325" t="s">
        <v>418</v>
      </c>
      <c r="G129" s="302"/>
      <c r="H129" s="302" t="s">
        <v>424</v>
      </c>
      <c r="I129" s="302" t="s">
        <v>414</v>
      </c>
      <c r="J129" s="302">
        <v>15</v>
      </c>
      <c r="K129" s="350"/>
    </row>
    <row r="130" s="1" customFormat="1" ht="15" customHeight="1">
      <c r="B130" s="347"/>
      <c r="C130" s="328" t="s">
        <v>425</v>
      </c>
      <c r="D130" s="328"/>
      <c r="E130" s="328"/>
      <c r="F130" s="329" t="s">
        <v>418</v>
      </c>
      <c r="G130" s="328"/>
      <c r="H130" s="328" t="s">
        <v>426</v>
      </c>
      <c r="I130" s="328" t="s">
        <v>414</v>
      </c>
      <c r="J130" s="328">
        <v>15</v>
      </c>
      <c r="K130" s="350"/>
    </row>
    <row r="131" s="1" customFormat="1" ht="15" customHeight="1">
      <c r="B131" s="347"/>
      <c r="C131" s="328" t="s">
        <v>427</v>
      </c>
      <c r="D131" s="328"/>
      <c r="E131" s="328"/>
      <c r="F131" s="329" t="s">
        <v>418</v>
      </c>
      <c r="G131" s="328"/>
      <c r="H131" s="328" t="s">
        <v>428</v>
      </c>
      <c r="I131" s="328" t="s">
        <v>414</v>
      </c>
      <c r="J131" s="328">
        <v>20</v>
      </c>
      <c r="K131" s="350"/>
    </row>
    <row r="132" s="1" customFormat="1" ht="15" customHeight="1">
      <c r="B132" s="347"/>
      <c r="C132" s="328" t="s">
        <v>429</v>
      </c>
      <c r="D132" s="328"/>
      <c r="E132" s="328"/>
      <c r="F132" s="329" t="s">
        <v>418</v>
      </c>
      <c r="G132" s="328"/>
      <c r="H132" s="328" t="s">
        <v>430</v>
      </c>
      <c r="I132" s="328" t="s">
        <v>414</v>
      </c>
      <c r="J132" s="328">
        <v>20</v>
      </c>
      <c r="K132" s="350"/>
    </row>
    <row r="133" s="1" customFormat="1" ht="15" customHeight="1">
      <c r="B133" s="347"/>
      <c r="C133" s="302" t="s">
        <v>417</v>
      </c>
      <c r="D133" s="302"/>
      <c r="E133" s="302"/>
      <c r="F133" s="325" t="s">
        <v>418</v>
      </c>
      <c r="G133" s="302"/>
      <c r="H133" s="302" t="s">
        <v>452</v>
      </c>
      <c r="I133" s="302" t="s">
        <v>414</v>
      </c>
      <c r="J133" s="302">
        <v>50</v>
      </c>
      <c r="K133" s="350"/>
    </row>
    <row r="134" s="1" customFormat="1" ht="15" customHeight="1">
      <c r="B134" s="347"/>
      <c r="C134" s="302" t="s">
        <v>431</v>
      </c>
      <c r="D134" s="302"/>
      <c r="E134" s="302"/>
      <c r="F134" s="325" t="s">
        <v>418</v>
      </c>
      <c r="G134" s="302"/>
      <c r="H134" s="302" t="s">
        <v>452</v>
      </c>
      <c r="I134" s="302" t="s">
        <v>414</v>
      </c>
      <c r="J134" s="302">
        <v>50</v>
      </c>
      <c r="K134" s="350"/>
    </row>
    <row r="135" s="1" customFormat="1" ht="15" customHeight="1">
      <c r="B135" s="347"/>
      <c r="C135" s="302" t="s">
        <v>437</v>
      </c>
      <c r="D135" s="302"/>
      <c r="E135" s="302"/>
      <c r="F135" s="325" t="s">
        <v>418</v>
      </c>
      <c r="G135" s="302"/>
      <c r="H135" s="302" t="s">
        <v>452</v>
      </c>
      <c r="I135" s="302" t="s">
        <v>414</v>
      </c>
      <c r="J135" s="302">
        <v>50</v>
      </c>
      <c r="K135" s="350"/>
    </row>
    <row r="136" s="1" customFormat="1" ht="15" customHeight="1">
      <c r="B136" s="347"/>
      <c r="C136" s="302" t="s">
        <v>439</v>
      </c>
      <c r="D136" s="302"/>
      <c r="E136" s="302"/>
      <c r="F136" s="325" t="s">
        <v>418</v>
      </c>
      <c r="G136" s="302"/>
      <c r="H136" s="302" t="s">
        <v>452</v>
      </c>
      <c r="I136" s="302" t="s">
        <v>414</v>
      </c>
      <c r="J136" s="302">
        <v>50</v>
      </c>
      <c r="K136" s="350"/>
    </row>
    <row r="137" s="1" customFormat="1" ht="15" customHeight="1">
      <c r="B137" s="347"/>
      <c r="C137" s="302" t="s">
        <v>440</v>
      </c>
      <c r="D137" s="302"/>
      <c r="E137" s="302"/>
      <c r="F137" s="325" t="s">
        <v>418</v>
      </c>
      <c r="G137" s="302"/>
      <c r="H137" s="302" t="s">
        <v>465</v>
      </c>
      <c r="I137" s="302" t="s">
        <v>414</v>
      </c>
      <c r="J137" s="302">
        <v>255</v>
      </c>
      <c r="K137" s="350"/>
    </row>
    <row r="138" s="1" customFormat="1" ht="15" customHeight="1">
      <c r="B138" s="347"/>
      <c r="C138" s="302" t="s">
        <v>442</v>
      </c>
      <c r="D138" s="302"/>
      <c r="E138" s="302"/>
      <c r="F138" s="325" t="s">
        <v>412</v>
      </c>
      <c r="G138" s="302"/>
      <c r="H138" s="302" t="s">
        <v>466</v>
      </c>
      <c r="I138" s="302" t="s">
        <v>444</v>
      </c>
      <c r="J138" s="302"/>
      <c r="K138" s="350"/>
    </row>
    <row r="139" s="1" customFormat="1" ht="15" customHeight="1">
      <c r="B139" s="347"/>
      <c r="C139" s="302" t="s">
        <v>445</v>
      </c>
      <c r="D139" s="302"/>
      <c r="E139" s="302"/>
      <c r="F139" s="325" t="s">
        <v>412</v>
      </c>
      <c r="G139" s="302"/>
      <c r="H139" s="302" t="s">
        <v>467</v>
      </c>
      <c r="I139" s="302" t="s">
        <v>447</v>
      </c>
      <c r="J139" s="302"/>
      <c r="K139" s="350"/>
    </row>
    <row r="140" s="1" customFormat="1" ht="15" customHeight="1">
      <c r="B140" s="347"/>
      <c r="C140" s="302" t="s">
        <v>448</v>
      </c>
      <c r="D140" s="302"/>
      <c r="E140" s="302"/>
      <c r="F140" s="325" t="s">
        <v>412</v>
      </c>
      <c r="G140" s="302"/>
      <c r="H140" s="302" t="s">
        <v>448</v>
      </c>
      <c r="I140" s="302" t="s">
        <v>447</v>
      </c>
      <c r="J140" s="302"/>
      <c r="K140" s="350"/>
    </row>
    <row r="141" s="1" customFormat="1" ht="15" customHeight="1">
      <c r="B141" s="347"/>
      <c r="C141" s="302" t="s">
        <v>44</v>
      </c>
      <c r="D141" s="302"/>
      <c r="E141" s="302"/>
      <c r="F141" s="325" t="s">
        <v>412</v>
      </c>
      <c r="G141" s="302"/>
      <c r="H141" s="302" t="s">
        <v>468</v>
      </c>
      <c r="I141" s="302" t="s">
        <v>447</v>
      </c>
      <c r="J141" s="302"/>
      <c r="K141" s="350"/>
    </row>
    <row r="142" s="1" customFormat="1" ht="15" customHeight="1">
      <c r="B142" s="347"/>
      <c r="C142" s="302" t="s">
        <v>469</v>
      </c>
      <c r="D142" s="302"/>
      <c r="E142" s="302"/>
      <c r="F142" s="325" t="s">
        <v>412</v>
      </c>
      <c r="G142" s="302"/>
      <c r="H142" s="302" t="s">
        <v>470</v>
      </c>
      <c r="I142" s="302" t="s">
        <v>447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471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406</v>
      </c>
      <c r="D148" s="317"/>
      <c r="E148" s="317"/>
      <c r="F148" s="317" t="s">
        <v>407</v>
      </c>
      <c r="G148" s="318"/>
      <c r="H148" s="317" t="s">
        <v>60</v>
      </c>
      <c r="I148" s="317" t="s">
        <v>63</v>
      </c>
      <c r="J148" s="317" t="s">
        <v>408</v>
      </c>
      <c r="K148" s="316"/>
    </row>
    <row r="149" s="1" customFormat="1" ht="17.25" customHeight="1">
      <c r="B149" s="314"/>
      <c r="C149" s="319" t="s">
        <v>409</v>
      </c>
      <c r="D149" s="319"/>
      <c r="E149" s="319"/>
      <c r="F149" s="320" t="s">
        <v>410</v>
      </c>
      <c r="G149" s="321"/>
      <c r="H149" s="319"/>
      <c r="I149" s="319"/>
      <c r="J149" s="319" t="s">
        <v>411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415</v>
      </c>
      <c r="D151" s="302"/>
      <c r="E151" s="302"/>
      <c r="F151" s="355" t="s">
        <v>412</v>
      </c>
      <c r="G151" s="302"/>
      <c r="H151" s="354" t="s">
        <v>452</v>
      </c>
      <c r="I151" s="354" t="s">
        <v>414</v>
      </c>
      <c r="J151" s="354">
        <v>120</v>
      </c>
      <c r="K151" s="350"/>
    </row>
    <row r="152" s="1" customFormat="1" ht="15" customHeight="1">
      <c r="B152" s="327"/>
      <c r="C152" s="354" t="s">
        <v>461</v>
      </c>
      <c r="D152" s="302"/>
      <c r="E152" s="302"/>
      <c r="F152" s="355" t="s">
        <v>412</v>
      </c>
      <c r="G152" s="302"/>
      <c r="H152" s="354" t="s">
        <v>472</v>
      </c>
      <c r="I152" s="354" t="s">
        <v>414</v>
      </c>
      <c r="J152" s="354" t="s">
        <v>463</v>
      </c>
      <c r="K152" s="350"/>
    </row>
    <row r="153" s="1" customFormat="1" ht="15" customHeight="1">
      <c r="B153" s="327"/>
      <c r="C153" s="354" t="s">
        <v>360</v>
      </c>
      <c r="D153" s="302"/>
      <c r="E153" s="302"/>
      <c r="F153" s="355" t="s">
        <v>412</v>
      </c>
      <c r="G153" s="302"/>
      <c r="H153" s="354" t="s">
        <v>473</v>
      </c>
      <c r="I153" s="354" t="s">
        <v>414</v>
      </c>
      <c r="J153" s="354" t="s">
        <v>463</v>
      </c>
      <c r="K153" s="350"/>
    </row>
    <row r="154" s="1" customFormat="1" ht="15" customHeight="1">
      <c r="B154" s="327"/>
      <c r="C154" s="354" t="s">
        <v>417</v>
      </c>
      <c r="D154" s="302"/>
      <c r="E154" s="302"/>
      <c r="F154" s="355" t="s">
        <v>418</v>
      </c>
      <c r="G154" s="302"/>
      <c r="H154" s="354" t="s">
        <v>452</v>
      </c>
      <c r="I154" s="354" t="s">
        <v>414</v>
      </c>
      <c r="J154" s="354">
        <v>50</v>
      </c>
      <c r="K154" s="350"/>
    </row>
    <row r="155" s="1" customFormat="1" ht="15" customHeight="1">
      <c r="B155" s="327"/>
      <c r="C155" s="354" t="s">
        <v>420</v>
      </c>
      <c r="D155" s="302"/>
      <c r="E155" s="302"/>
      <c r="F155" s="355" t="s">
        <v>412</v>
      </c>
      <c r="G155" s="302"/>
      <c r="H155" s="354" t="s">
        <v>452</v>
      </c>
      <c r="I155" s="354" t="s">
        <v>422</v>
      </c>
      <c r="J155" s="354"/>
      <c r="K155" s="350"/>
    </row>
    <row r="156" s="1" customFormat="1" ht="15" customHeight="1">
      <c r="B156" s="327"/>
      <c r="C156" s="354" t="s">
        <v>431</v>
      </c>
      <c r="D156" s="302"/>
      <c r="E156" s="302"/>
      <c r="F156" s="355" t="s">
        <v>418</v>
      </c>
      <c r="G156" s="302"/>
      <c r="H156" s="354" t="s">
        <v>452</v>
      </c>
      <c r="I156" s="354" t="s">
        <v>414</v>
      </c>
      <c r="J156" s="354">
        <v>50</v>
      </c>
      <c r="K156" s="350"/>
    </row>
    <row r="157" s="1" customFormat="1" ht="15" customHeight="1">
      <c r="B157" s="327"/>
      <c r="C157" s="354" t="s">
        <v>439</v>
      </c>
      <c r="D157" s="302"/>
      <c r="E157" s="302"/>
      <c r="F157" s="355" t="s">
        <v>418</v>
      </c>
      <c r="G157" s="302"/>
      <c r="H157" s="354" t="s">
        <v>452</v>
      </c>
      <c r="I157" s="354" t="s">
        <v>414</v>
      </c>
      <c r="J157" s="354">
        <v>50</v>
      </c>
      <c r="K157" s="350"/>
    </row>
    <row r="158" s="1" customFormat="1" ht="15" customHeight="1">
      <c r="B158" s="327"/>
      <c r="C158" s="354" t="s">
        <v>437</v>
      </c>
      <c r="D158" s="302"/>
      <c r="E158" s="302"/>
      <c r="F158" s="355" t="s">
        <v>418</v>
      </c>
      <c r="G158" s="302"/>
      <c r="H158" s="354" t="s">
        <v>452</v>
      </c>
      <c r="I158" s="354" t="s">
        <v>414</v>
      </c>
      <c r="J158" s="354">
        <v>50</v>
      </c>
      <c r="K158" s="350"/>
    </row>
    <row r="159" s="1" customFormat="1" ht="15" customHeight="1">
      <c r="B159" s="327"/>
      <c r="C159" s="354" t="s">
        <v>101</v>
      </c>
      <c r="D159" s="302"/>
      <c r="E159" s="302"/>
      <c r="F159" s="355" t="s">
        <v>412</v>
      </c>
      <c r="G159" s="302"/>
      <c r="H159" s="354" t="s">
        <v>474</v>
      </c>
      <c r="I159" s="354" t="s">
        <v>414</v>
      </c>
      <c r="J159" s="354" t="s">
        <v>475</v>
      </c>
      <c r="K159" s="350"/>
    </row>
    <row r="160" s="1" customFormat="1" ht="15" customHeight="1">
      <c r="B160" s="327"/>
      <c r="C160" s="354" t="s">
        <v>476</v>
      </c>
      <c r="D160" s="302"/>
      <c r="E160" s="302"/>
      <c r="F160" s="355" t="s">
        <v>412</v>
      </c>
      <c r="G160" s="302"/>
      <c r="H160" s="354" t="s">
        <v>477</v>
      </c>
      <c r="I160" s="354" t="s">
        <v>447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478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406</v>
      </c>
      <c r="D166" s="317"/>
      <c r="E166" s="317"/>
      <c r="F166" s="317" t="s">
        <v>407</v>
      </c>
      <c r="G166" s="359"/>
      <c r="H166" s="360" t="s">
        <v>60</v>
      </c>
      <c r="I166" s="360" t="s">
        <v>63</v>
      </c>
      <c r="J166" s="317" t="s">
        <v>408</v>
      </c>
      <c r="K166" s="294"/>
    </row>
    <row r="167" s="1" customFormat="1" ht="17.25" customHeight="1">
      <c r="B167" s="295"/>
      <c r="C167" s="319" t="s">
        <v>409</v>
      </c>
      <c r="D167" s="319"/>
      <c r="E167" s="319"/>
      <c r="F167" s="320" t="s">
        <v>410</v>
      </c>
      <c r="G167" s="361"/>
      <c r="H167" s="362"/>
      <c r="I167" s="362"/>
      <c r="J167" s="319" t="s">
        <v>411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415</v>
      </c>
      <c r="D169" s="302"/>
      <c r="E169" s="302"/>
      <c r="F169" s="325" t="s">
        <v>412</v>
      </c>
      <c r="G169" s="302"/>
      <c r="H169" s="302" t="s">
        <v>452</v>
      </c>
      <c r="I169" s="302" t="s">
        <v>414</v>
      </c>
      <c r="J169" s="302">
        <v>120</v>
      </c>
      <c r="K169" s="350"/>
    </row>
    <row r="170" s="1" customFormat="1" ht="15" customHeight="1">
      <c r="B170" s="327"/>
      <c r="C170" s="302" t="s">
        <v>461</v>
      </c>
      <c r="D170" s="302"/>
      <c r="E170" s="302"/>
      <c r="F170" s="325" t="s">
        <v>412</v>
      </c>
      <c r="G170" s="302"/>
      <c r="H170" s="302" t="s">
        <v>462</v>
      </c>
      <c r="I170" s="302" t="s">
        <v>414</v>
      </c>
      <c r="J170" s="302" t="s">
        <v>463</v>
      </c>
      <c r="K170" s="350"/>
    </row>
    <row r="171" s="1" customFormat="1" ht="15" customHeight="1">
      <c r="B171" s="327"/>
      <c r="C171" s="302" t="s">
        <v>360</v>
      </c>
      <c r="D171" s="302"/>
      <c r="E171" s="302"/>
      <c r="F171" s="325" t="s">
        <v>412</v>
      </c>
      <c r="G171" s="302"/>
      <c r="H171" s="302" t="s">
        <v>479</v>
      </c>
      <c r="I171" s="302" t="s">
        <v>414</v>
      </c>
      <c r="J171" s="302" t="s">
        <v>463</v>
      </c>
      <c r="K171" s="350"/>
    </row>
    <row r="172" s="1" customFormat="1" ht="15" customHeight="1">
      <c r="B172" s="327"/>
      <c r="C172" s="302" t="s">
        <v>417</v>
      </c>
      <c r="D172" s="302"/>
      <c r="E172" s="302"/>
      <c r="F172" s="325" t="s">
        <v>418</v>
      </c>
      <c r="G172" s="302"/>
      <c r="H172" s="302" t="s">
        <v>479</v>
      </c>
      <c r="I172" s="302" t="s">
        <v>414</v>
      </c>
      <c r="J172" s="302">
        <v>50</v>
      </c>
      <c r="K172" s="350"/>
    </row>
    <row r="173" s="1" customFormat="1" ht="15" customHeight="1">
      <c r="B173" s="327"/>
      <c r="C173" s="302" t="s">
        <v>420</v>
      </c>
      <c r="D173" s="302"/>
      <c r="E173" s="302"/>
      <c r="F173" s="325" t="s">
        <v>412</v>
      </c>
      <c r="G173" s="302"/>
      <c r="H173" s="302" t="s">
        <v>479</v>
      </c>
      <c r="I173" s="302" t="s">
        <v>422</v>
      </c>
      <c r="J173" s="302"/>
      <c r="K173" s="350"/>
    </row>
    <row r="174" s="1" customFormat="1" ht="15" customHeight="1">
      <c r="B174" s="327"/>
      <c r="C174" s="302" t="s">
        <v>431</v>
      </c>
      <c r="D174" s="302"/>
      <c r="E174" s="302"/>
      <c r="F174" s="325" t="s">
        <v>418</v>
      </c>
      <c r="G174" s="302"/>
      <c r="H174" s="302" t="s">
        <v>479</v>
      </c>
      <c r="I174" s="302" t="s">
        <v>414</v>
      </c>
      <c r="J174" s="302">
        <v>50</v>
      </c>
      <c r="K174" s="350"/>
    </row>
    <row r="175" s="1" customFormat="1" ht="15" customHeight="1">
      <c r="B175" s="327"/>
      <c r="C175" s="302" t="s">
        <v>439</v>
      </c>
      <c r="D175" s="302"/>
      <c r="E175" s="302"/>
      <c r="F175" s="325" t="s">
        <v>418</v>
      </c>
      <c r="G175" s="302"/>
      <c r="H175" s="302" t="s">
        <v>479</v>
      </c>
      <c r="I175" s="302" t="s">
        <v>414</v>
      </c>
      <c r="J175" s="302">
        <v>50</v>
      </c>
      <c r="K175" s="350"/>
    </row>
    <row r="176" s="1" customFormat="1" ht="15" customHeight="1">
      <c r="B176" s="327"/>
      <c r="C176" s="302" t="s">
        <v>437</v>
      </c>
      <c r="D176" s="302"/>
      <c r="E176" s="302"/>
      <c r="F176" s="325" t="s">
        <v>418</v>
      </c>
      <c r="G176" s="302"/>
      <c r="H176" s="302" t="s">
        <v>479</v>
      </c>
      <c r="I176" s="302" t="s">
        <v>414</v>
      </c>
      <c r="J176" s="302">
        <v>50</v>
      </c>
      <c r="K176" s="350"/>
    </row>
    <row r="177" s="1" customFormat="1" ht="15" customHeight="1">
      <c r="B177" s="327"/>
      <c r="C177" s="302" t="s">
        <v>111</v>
      </c>
      <c r="D177" s="302"/>
      <c r="E177" s="302"/>
      <c r="F177" s="325" t="s">
        <v>412</v>
      </c>
      <c r="G177" s="302"/>
      <c r="H177" s="302" t="s">
        <v>480</v>
      </c>
      <c r="I177" s="302" t="s">
        <v>481</v>
      </c>
      <c r="J177" s="302"/>
      <c r="K177" s="350"/>
    </row>
    <row r="178" s="1" customFormat="1" ht="15" customHeight="1">
      <c r="B178" s="327"/>
      <c r="C178" s="302" t="s">
        <v>63</v>
      </c>
      <c r="D178" s="302"/>
      <c r="E178" s="302"/>
      <c r="F178" s="325" t="s">
        <v>412</v>
      </c>
      <c r="G178" s="302"/>
      <c r="H178" s="302" t="s">
        <v>482</v>
      </c>
      <c r="I178" s="302" t="s">
        <v>483</v>
      </c>
      <c r="J178" s="302">
        <v>1</v>
      </c>
      <c r="K178" s="350"/>
    </row>
    <row r="179" s="1" customFormat="1" ht="15" customHeight="1">
      <c r="B179" s="327"/>
      <c r="C179" s="302" t="s">
        <v>59</v>
      </c>
      <c r="D179" s="302"/>
      <c r="E179" s="302"/>
      <c r="F179" s="325" t="s">
        <v>412</v>
      </c>
      <c r="G179" s="302"/>
      <c r="H179" s="302" t="s">
        <v>484</v>
      </c>
      <c r="I179" s="302" t="s">
        <v>414</v>
      </c>
      <c r="J179" s="302">
        <v>20</v>
      </c>
      <c r="K179" s="350"/>
    </row>
    <row r="180" s="1" customFormat="1" ht="15" customHeight="1">
      <c r="B180" s="327"/>
      <c r="C180" s="302" t="s">
        <v>60</v>
      </c>
      <c r="D180" s="302"/>
      <c r="E180" s="302"/>
      <c r="F180" s="325" t="s">
        <v>412</v>
      </c>
      <c r="G180" s="302"/>
      <c r="H180" s="302" t="s">
        <v>485</v>
      </c>
      <c r="I180" s="302" t="s">
        <v>414</v>
      </c>
      <c r="J180" s="302">
        <v>255</v>
      </c>
      <c r="K180" s="350"/>
    </row>
    <row r="181" s="1" customFormat="1" ht="15" customHeight="1">
      <c r="B181" s="327"/>
      <c r="C181" s="302" t="s">
        <v>112</v>
      </c>
      <c r="D181" s="302"/>
      <c r="E181" s="302"/>
      <c r="F181" s="325" t="s">
        <v>412</v>
      </c>
      <c r="G181" s="302"/>
      <c r="H181" s="302" t="s">
        <v>376</v>
      </c>
      <c r="I181" s="302" t="s">
        <v>414</v>
      </c>
      <c r="J181" s="302">
        <v>10</v>
      </c>
      <c r="K181" s="350"/>
    </row>
    <row r="182" s="1" customFormat="1" ht="15" customHeight="1">
      <c r="B182" s="327"/>
      <c r="C182" s="302" t="s">
        <v>113</v>
      </c>
      <c r="D182" s="302"/>
      <c r="E182" s="302"/>
      <c r="F182" s="325" t="s">
        <v>412</v>
      </c>
      <c r="G182" s="302"/>
      <c r="H182" s="302" t="s">
        <v>486</v>
      </c>
      <c r="I182" s="302" t="s">
        <v>447</v>
      </c>
      <c r="J182" s="302"/>
      <c r="K182" s="350"/>
    </row>
    <row r="183" s="1" customFormat="1" ht="15" customHeight="1">
      <c r="B183" s="327"/>
      <c r="C183" s="302" t="s">
        <v>487</v>
      </c>
      <c r="D183" s="302"/>
      <c r="E183" s="302"/>
      <c r="F183" s="325" t="s">
        <v>412</v>
      </c>
      <c r="G183" s="302"/>
      <c r="H183" s="302" t="s">
        <v>488</v>
      </c>
      <c r="I183" s="302" t="s">
        <v>447</v>
      </c>
      <c r="J183" s="302"/>
      <c r="K183" s="350"/>
    </row>
    <row r="184" s="1" customFormat="1" ht="15" customHeight="1">
      <c r="B184" s="327"/>
      <c r="C184" s="302" t="s">
        <v>476</v>
      </c>
      <c r="D184" s="302"/>
      <c r="E184" s="302"/>
      <c r="F184" s="325" t="s">
        <v>412</v>
      </c>
      <c r="G184" s="302"/>
      <c r="H184" s="302" t="s">
        <v>489</v>
      </c>
      <c r="I184" s="302" t="s">
        <v>447</v>
      </c>
      <c r="J184" s="302"/>
      <c r="K184" s="350"/>
    </row>
    <row r="185" s="1" customFormat="1" ht="15" customHeight="1">
      <c r="B185" s="327"/>
      <c r="C185" s="302" t="s">
        <v>115</v>
      </c>
      <c r="D185" s="302"/>
      <c r="E185" s="302"/>
      <c r="F185" s="325" t="s">
        <v>418</v>
      </c>
      <c r="G185" s="302"/>
      <c r="H185" s="302" t="s">
        <v>490</v>
      </c>
      <c r="I185" s="302" t="s">
        <v>414</v>
      </c>
      <c r="J185" s="302">
        <v>50</v>
      </c>
      <c r="K185" s="350"/>
    </row>
    <row r="186" s="1" customFormat="1" ht="15" customHeight="1">
      <c r="B186" s="327"/>
      <c r="C186" s="302" t="s">
        <v>491</v>
      </c>
      <c r="D186" s="302"/>
      <c r="E186" s="302"/>
      <c r="F186" s="325" t="s">
        <v>418</v>
      </c>
      <c r="G186" s="302"/>
      <c r="H186" s="302" t="s">
        <v>492</v>
      </c>
      <c r="I186" s="302" t="s">
        <v>493</v>
      </c>
      <c r="J186" s="302"/>
      <c r="K186" s="350"/>
    </row>
    <row r="187" s="1" customFormat="1" ht="15" customHeight="1">
      <c r="B187" s="327"/>
      <c r="C187" s="302" t="s">
        <v>494</v>
      </c>
      <c r="D187" s="302"/>
      <c r="E187" s="302"/>
      <c r="F187" s="325" t="s">
        <v>418</v>
      </c>
      <c r="G187" s="302"/>
      <c r="H187" s="302" t="s">
        <v>495</v>
      </c>
      <c r="I187" s="302" t="s">
        <v>493</v>
      </c>
      <c r="J187" s="302"/>
      <c r="K187" s="350"/>
    </row>
    <row r="188" s="1" customFormat="1" ht="15" customHeight="1">
      <c r="B188" s="327"/>
      <c r="C188" s="302" t="s">
        <v>496</v>
      </c>
      <c r="D188" s="302"/>
      <c r="E188" s="302"/>
      <c r="F188" s="325" t="s">
        <v>418</v>
      </c>
      <c r="G188" s="302"/>
      <c r="H188" s="302" t="s">
        <v>497</v>
      </c>
      <c r="I188" s="302" t="s">
        <v>493</v>
      </c>
      <c r="J188" s="302"/>
      <c r="K188" s="350"/>
    </row>
    <row r="189" s="1" customFormat="1" ht="15" customHeight="1">
      <c r="B189" s="327"/>
      <c r="C189" s="363" t="s">
        <v>498</v>
      </c>
      <c r="D189" s="302"/>
      <c r="E189" s="302"/>
      <c r="F189" s="325" t="s">
        <v>418</v>
      </c>
      <c r="G189" s="302"/>
      <c r="H189" s="302" t="s">
        <v>499</v>
      </c>
      <c r="I189" s="302" t="s">
        <v>500</v>
      </c>
      <c r="J189" s="364" t="s">
        <v>501</v>
      </c>
      <c r="K189" s="350"/>
    </row>
    <row r="190" s="1" customFormat="1" ht="15" customHeight="1">
      <c r="B190" s="327"/>
      <c r="C190" s="363" t="s">
        <v>48</v>
      </c>
      <c r="D190" s="302"/>
      <c r="E190" s="302"/>
      <c r="F190" s="325" t="s">
        <v>412</v>
      </c>
      <c r="G190" s="302"/>
      <c r="H190" s="299" t="s">
        <v>502</v>
      </c>
      <c r="I190" s="302" t="s">
        <v>503</v>
      </c>
      <c r="J190" s="302"/>
      <c r="K190" s="350"/>
    </row>
    <row r="191" s="1" customFormat="1" ht="15" customHeight="1">
      <c r="B191" s="327"/>
      <c r="C191" s="363" t="s">
        <v>504</v>
      </c>
      <c r="D191" s="302"/>
      <c r="E191" s="302"/>
      <c r="F191" s="325" t="s">
        <v>412</v>
      </c>
      <c r="G191" s="302"/>
      <c r="H191" s="302" t="s">
        <v>505</v>
      </c>
      <c r="I191" s="302" t="s">
        <v>447</v>
      </c>
      <c r="J191" s="302"/>
      <c r="K191" s="350"/>
    </row>
    <row r="192" s="1" customFormat="1" ht="15" customHeight="1">
      <c r="B192" s="327"/>
      <c r="C192" s="363" t="s">
        <v>506</v>
      </c>
      <c r="D192" s="302"/>
      <c r="E192" s="302"/>
      <c r="F192" s="325" t="s">
        <v>412</v>
      </c>
      <c r="G192" s="302"/>
      <c r="H192" s="302" t="s">
        <v>507</v>
      </c>
      <c r="I192" s="302" t="s">
        <v>447</v>
      </c>
      <c r="J192" s="302"/>
      <c r="K192" s="350"/>
    </row>
    <row r="193" s="1" customFormat="1" ht="15" customHeight="1">
      <c r="B193" s="327"/>
      <c r="C193" s="363" t="s">
        <v>508</v>
      </c>
      <c r="D193" s="302"/>
      <c r="E193" s="302"/>
      <c r="F193" s="325" t="s">
        <v>418</v>
      </c>
      <c r="G193" s="302"/>
      <c r="H193" s="302" t="s">
        <v>509</v>
      </c>
      <c r="I193" s="302" t="s">
        <v>447</v>
      </c>
      <c r="J193" s="302"/>
      <c r="K193" s="350"/>
    </row>
    <row r="194" s="1" customFormat="1" ht="15" customHeight="1">
      <c r="B194" s="356"/>
      <c r="C194" s="365"/>
      <c r="D194" s="336"/>
      <c r="E194" s="336"/>
      <c r="F194" s="336"/>
      <c r="G194" s="336"/>
      <c r="H194" s="336"/>
      <c r="I194" s="336"/>
      <c r="J194" s="336"/>
      <c r="K194" s="357"/>
    </row>
    <row r="195" s="1" customFormat="1" ht="18.75" customHeight="1">
      <c r="B195" s="338"/>
      <c r="C195" s="348"/>
      <c r="D195" s="348"/>
      <c r="E195" s="348"/>
      <c r="F195" s="358"/>
      <c r="G195" s="348"/>
      <c r="H195" s="348"/>
      <c r="I195" s="348"/>
      <c r="J195" s="348"/>
      <c r="K195" s="338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s="1" customFormat="1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s="1" customFormat="1" ht="21">
      <c r="B199" s="292"/>
      <c r="C199" s="293" t="s">
        <v>510</v>
      </c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5.5" customHeight="1">
      <c r="B200" s="292"/>
      <c r="C200" s="366" t="s">
        <v>511</v>
      </c>
      <c r="D200" s="366"/>
      <c r="E200" s="366"/>
      <c r="F200" s="366" t="s">
        <v>512</v>
      </c>
      <c r="G200" s="367"/>
      <c r="H200" s="366" t="s">
        <v>513</v>
      </c>
      <c r="I200" s="366"/>
      <c r="J200" s="366"/>
      <c r="K200" s="294"/>
    </row>
    <row r="201" s="1" customFormat="1" ht="5.25" customHeight="1">
      <c r="B201" s="327"/>
      <c r="C201" s="322"/>
      <c r="D201" s="322"/>
      <c r="E201" s="322"/>
      <c r="F201" s="322"/>
      <c r="G201" s="348"/>
      <c r="H201" s="322"/>
      <c r="I201" s="322"/>
      <c r="J201" s="322"/>
      <c r="K201" s="350"/>
    </row>
    <row r="202" s="1" customFormat="1" ht="15" customHeight="1">
      <c r="B202" s="327"/>
      <c r="C202" s="302" t="s">
        <v>503</v>
      </c>
      <c r="D202" s="302"/>
      <c r="E202" s="302"/>
      <c r="F202" s="325" t="s">
        <v>49</v>
      </c>
      <c r="G202" s="302"/>
      <c r="H202" s="302" t="s">
        <v>514</v>
      </c>
      <c r="I202" s="302"/>
      <c r="J202" s="302"/>
      <c r="K202" s="350"/>
    </row>
    <row r="203" s="1" customFormat="1" ht="15" customHeight="1">
      <c r="B203" s="327"/>
      <c r="C203" s="302"/>
      <c r="D203" s="302"/>
      <c r="E203" s="302"/>
      <c r="F203" s="325" t="s">
        <v>50</v>
      </c>
      <c r="G203" s="302"/>
      <c r="H203" s="302" t="s">
        <v>515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53</v>
      </c>
      <c r="G204" s="302"/>
      <c r="H204" s="302" t="s">
        <v>516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51</v>
      </c>
      <c r="G205" s="302"/>
      <c r="H205" s="302" t="s">
        <v>517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52</v>
      </c>
      <c r="G206" s="302"/>
      <c r="H206" s="302" t="s">
        <v>518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/>
      <c r="G207" s="302"/>
      <c r="H207" s="302"/>
      <c r="I207" s="302"/>
      <c r="J207" s="302"/>
      <c r="K207" s="350"/>
    </row>
    <row r="208" s="1" customFormat="1" ht="15" customHeight="1">
      <c r="B208" s="327"/>
      <c r="C208" s="302" t="s">
        <v>459</v>
      </c>
      <c r="D208" s="302"/>
      <c r="E208" s="302"/>
      <c r="F208" s="325" t="s">
        <v>85</v>
      </c>
      <c r="G208" s="302"/>
      <c r="H208" s="302" t="s">
        <v>519</v>
      </c>
      <c r="I208" s="302"/>
      <c r="J208" s="302"/>
      <c r="K208" s="350"/>
    </row>
    <row r="209" s="1" customFormat="1" ht="15" customHeight="1">
      <c r="B209" s="327"/>
      <c r="C209" s="302"/>
      <c r="D209" s="302"/>
      <c r="E209" s="302"/>
      <c r="F209" s="325" t="s">
        <v>354</v>
      </c>
      <c r="G209" s="302"/>
      <c r="H209" s="302" t="s">
        <v>355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352</v>
      </c>
      <c r="G210" s="302"/>
      <c r="H210" s="302" t="s">
        <v>520</v>
      </c>
      <c r="I210" s="302"/>
      <c r="J210" s="302"/>
      <c r="K210" s="350"/>
    </row>
    <row r="211" s="1" customFormat="1" ht="15" customHeight="1">
      <c r="B211" s="368"/>
      <c r="C211" s="302"/>
      <c r="D211" s="302"/>
      <c r="E211" s="302"/>
      <c r="F211" s="325" t="s">
        <v>356</v>
      </c>
      <c r="G211" s="363"/>
      <c r="H211" s="354" t="s">
        <v>357</v>
      </c>
      <c r="I211" s="354"/>
      <c r="J211" s="354"/>
      <c r="K211" s="369"/>
    </row>
    <row r="212" s="1" customFormat="1" ht="15" customHeight="1">
      <c r="B212" s="368"/>
      <c r="C212" s="302"/>
      <c r="D212" s="302"/>
      <c r="E212" s="302"/>
      <c r="F212" s="325" t="s">
        <v>358</v>
      </c>
      <c r="G212" s="363"/>
      <c r="H212" s="354" t="s">
        <v>521</v>
      </c>
      <c r="I212" s="354"/>
      <c r="J212" s="354"/>
      <c r="K212" s="369"/>
    </row>
    <row r="213" s="1" customFormat="1" ht="15" customHeight="1">
      <c r="B213" s="368"/>
      <c r="C213" s="302"/>
      <c r="D213" s="302"/>
      <c r="E213" s="302"/>
      <c r="F213" s="325"/>
      <c r="G213" s="363"/>
      <c r="H213" s="354"/>
      <c r="I213" s="354"/>
      <c r="J213" s="354"/>
      <c r="K213" s="369"/>
    </row>
    <row r="214" s="1" customFormat="1" ht="15" customHeight="1">
      <c r="B214" s="368"/>
      <c r="C214" s="302" t="s">
        <v>483</v>
      </c>
      <c r="D214" s="302"/>
      <c r="E214" s="302"/>
      <c r="F214" s="325">
        <v>1</v>
      </c>
      <c r="G214" s="363"/>
      <c r="H214" s="354" t="s">
        <v>522</v>
      </c>
      <c r="I214" s="354"/>
      <c r="J214" s="354"/>
      <c r="K214" s="369"/>
    </row>
    <row r="215" s="1" customFormat="1" ht="15" customHeight="1">
      <c r="B215" s="368"/>
      <c r="C215" s="302"/>
      <c r="D215" s="302"/>
      <c r="E215" s="302"/>
      <c r="F215" s="325">
        <v>2</v>
      </c>
      <c r="G215" s="363"/>
      <c r="H215" s="354" t="s">
        <v>523</v>
      </c>
      <c r="I215" s="354"/>
      <c r="J215" s="354"/>
      <c r="K215" s="369"/>
    </row>
    <row r="216" s="1" customFormat="1" ht="15" customHeight="1">
      <c r="B216" s="368"/>
      <c r="C216" s="302"/>
      <c r="D216" s="302"/>
      <c r="E216" s="302"/>
      <c r="F216" s="325">
        <v>3</v>
      </c>
      <c r="G216" s="363"/>
      <c r="H216" s="354" t="s">
        <v>524</v>
      </c>
      <c r="I216" s="354"/>
      <c r="J216" s="354"/>
      <c r="K216" s="369"/>
    </row>
    <row r="217" s="1" customFormat="1" ht="15" customHeight="1">
      <c r="B217" s="368"/>
      <c r="C217" s="302"/>
      <c r="D217" s="302"/>
      <c r="E217" s="302"/>
      <c r="F217" s="325">
        <v>4</v>
      </c>
      <c r="G217" s="363"/>
      <c r="H217" s="354" t="s">
        <v>525</v>
      </c>
      <c r="I217" s="354"/>
      <c r="J217" s="354"/>
      <c r="K217" s="369"/>
    </row>
    <row r="218" s="1" customFormat="1" ht="12.75" customHeight="1">
      <c r="B218" s="370"/>
      <c r="C218" s="371"/>
      <c r="D218" s="371"/>
      <c r="E218" s="371"/>
      <c r="F218" s="371"/>
      <c r="G218" s="371"/>
      <c r="H218" s="371"/>
      <c r="I218" s="371"/>
      <c r="J218" s="371"/>
      <c r="K218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Michaela Přenosilová</dc:creator>
  <cp:lastModifiedBy>Michaela Přenosilová</cp:lastModifiedBy>
  <dcterms:created xsi:type="dcterms:W3CDTF">2022-06-08T06:57:42Z</dcterms:created>
  <dcterms:modified xsi:type="dcterms:W3CDTF">2022-06-08T06:57:45Z</dcterms:modified>
</cp:coreProperties>
</file>